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01EF0BE5-B26D-43C7-A094-6D081FA6E844}" xr6:coauthVersionLast="47" xr6:coauthVersionMax="47" xr10:uidLastSave="{00000000-0000-0000-0000-000000000000}"/>
  <bookViews>
    <workbookView xWindow="25822" yWindow="-98" windowWidth="28995" windowHeight="15675" xr2:uid="{9A7E81F0-124A-43B3-964E-970F02A2322F}"/>
  </bookViews>
  <sheets>
    <sheet name="City of Whitesboro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8" i="1"/>
  <c r="D25" i="1" l="1"/>
  <c r="D20" i="1"/>
  <c r="D15" i="1"/>
  <c r="D28" i="1"/>
  <c r="D23" i="1"/>
  <c r="D18" i="1"/>
  <c r="D13" i="1"/>
  <c r="C9" i="1"/>
  <c r="D27" i="1"/>
  <c r="D22" i="1"/>
  <c r="D17" i="1"/>
  <c r="D29" i="1"/>
  <c r="D24" i="1"/>
  <c r="D19" i="1"/>
  <c r="D14" i="1"/>
  <c r="D26" i="1"/>
  <c r="D21" i="1"/>
  <c r="D16" i="1"/>
  <c r="F26" i="1" l="1"/>
  <c r="H26" i="1" s="1"/>
  <c r="L26" i="1" s="1"/>
  <c r="E26" i="1"/>
  <c r="G26" i="1" s="1"/>
  <c r="I26" i="1" s="1"/>
  <c r="M26" i="1" s="1"/>
  <c r="F21" i="1"/>
  <c r="H21" i="1" s="1"/>
  <c r="L21" i="1" s="1"/>
  <c r="E21" i="1"/>
  <c r="G21" i="1" s="1"/>
  <c r="I21" i="1" s="1"/>
  <c r="M21" i="1" s="1"/>
  <c r="F14" i="1"/>
  <c r="H14" i="1" s="1"/>
  <c r="L14" i="1" s="1"/>
  <c r="E14" i="1"/>
  <c r="G14" i="1" s="1"/>
  <c r="I14" i="1" s="1"/>
  <c r="M14" i="1" s="1"/>
  <c r="F24" i="1"/>
  <c r="H24" i="1" s="1"/>
  <c r="L24" i="1" s="1"/>
  <c r="E24" i="1"/>
  <c r="G24" i="1" s="1"/>
  <c r="I24" i="1" s="1"/>
  <c r="M24" i="1" s="1"/>
  <c r="F29" i="1"/>
  <c r="H29" i="1" s="1"/>
  <c r="L29" i="1" s="1"/>
  <c r="E29" i="1"/>
  <c r="G29" i="1" s="1"/>
  <c r="I29" i="1" s="1"/>
  <c r="M29" i="1" s="1"/>
  <c r="E27" i="1"/>
  <c r="G27" i="1" s="1"/>
  <c r="I27" i="1" s="1"/>
  <c r="M27" i="1" s="1"/>
  <c r="F27" i="1"/>
  <c r="H27" i="1" s="1"/>
  <c r="L27" i="1" s="1"/>
  <c r="F13" i="1"/>
  <c r="E13" i="1"/>
  <c r="G13" i="1" s="1"/>
  <c r="F15" i="1"/>
  <c r="H15" i="1" s="1"/>
  <c r="L15" i="1" s="1"/>
  <c r="E15" i="1"/>
  <c r="G15" i="1" s="1"/>
  <c r="I15" i="1" s="1"/>
  <c r="M15" i="1" s="1"/>
  <c r="F16" i="1"/>
  <c r="H16" i="1" s="1"/>
  <c r="L16" i="1" s="1"/>
  <c r="E16" i="1"/>
  <c r="G16" i="1" s="1"/>
  <c r="I16" i="1" s="1"/>
  <c r="M16" i="1" s="1"/>
  <c r="F19" i="1"/>
  <c r="H19" i="1" s="1"/>
  <c r="L19" i="1" s="1"/>
  <c r="E19" i="1"/>
  <c r="G19" i="1" s="1"/>
  <c r="I19" i="1" s="1"/>
  <c r="M19" i="1" s="1"/>
  <c r="E17" i="1"/>
  <c r="G17" i="1" s="1"/>
  <c r="I17" i="1" s="1"/>
  <c r="M17" i="1" s="1"/>
  <c r="F17" i="1"/>
  <c r="H17" i="1" s="1"/>
  <c r="L17" i="1" s="1"/>
  <c r="F22" i="1"/>
  <c r="H22" i="1" s="1"/>
  <c r="L22" i="1" s="1"/>
  <c r="E22" i="1"/>
  <c r="G22" i="1" s="1"/>
  <c r="I22" i="1" s="1"/>
  <c r="M22" i="1" s="1"/>
  <c r="F18" i="1"/>
  <c r="H18" i="1" s="1"/>
  <c r="L18" i="1" s="1"/>
  <c r="E18" i="1"/>
  <c r="G18" i="1" s="1"/>
  <c r="I18" i="1" s="1"/>
  <c r="M18" i="1" s="1"/>
  <c r="F23" i="1"/>
  <c r="H23" i="1" s="1"/>
  <c r="L23" i="1" s="1"/>
  <c r="E23" i="1"/>
  <c r="G23" i="1" s="1"/>
  <c r="I23" i="1" s="1"/>
  <c r="M23" i="1" s="1"/>
  <c r="F28" i="1"/>
  <c r="H28" i="1" s="1"/>
  <c r="L28" i="1" s="1"/>
  <c r="E28" i="1"/>
  <c r="G28" i="1" s="1"/>
  <c r="I28" i="1" s="1"/>
  <c r="M28" i="1" s="1"/>
  <c r="F20" i="1"/>
  <c r="H20" i="1" s="1"/>
  <c r="L20" i="1" s="1"/>
  <c r="E20" i="1"/>
  <c r="G20" i="1" s="1"/>
  <c r="I20" i="1" s="1"/>
  <c r="M20" i="1" s="1"/>
  <c r="F25" i="1"/>
  <c r="H25" i="1" s="1"/>
  <c r="L25" i="1" s="1"/>
  <c r="E25" i="1"/>
  <c r="G25" i="1" s="1"/>
  <c r="I25" i="1" s="1"/>
  <c r="M25" i="1" s="1"/>
  <c r="G30" i="1" l="1"/>
  <c r="I13" i="1"/>
  <c r="F30" i="1"/>
  <c r="H13" i="1"/>
  <c r="H30" i="1" l="1"/>
  <c r="L13" i="1"/>
  <c r="L30" i="1" s="1"/>
  <c r="I30" i="1"/>
  <c r="M13" i="1"/>
  <c r="M30" i="1" s="1"/>
</calcChain>
</file>

<file path=xl/sharedStrings.xml><?xml version="1.0" encoding="utf-8"?>
<sst xmlns="http://schemas.openxmlformats.org/spreadsheetml/2006/main" count="55" uniqueCount="46">
  <si>
    <t>Municipality</t>
  </si>
  <si>
    <t>City of Whitesboro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</si>
  <si>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</si>
  <si>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</si>
  <si>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</si>
  <si>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</si>
  <si>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</si>
  <si>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</si>
  <si>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</si>
  <si>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</si>
  <si>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</si>
  <si>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</si>
  <si>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</si>
  <si>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</si>
  <si>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</si>
  <si>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</si>
  <si>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</si>
  <si>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</si>
  <si>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</si>
  <si>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</si>
  <si>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</si>
  <si>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</si>
  <si>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</si>
  <si>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</si>
  <si>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</si>
  <si>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</si>
  <si>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</si>
  <si>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Contracts</t>
  </si>
  <si>
    <t>Office</t>
  </si>
  <si>
    <t>Communications</t>
  </si>
  <si>
    <t>Police</t>
  </si>
  <si>
    <t>Municipal Court</t>
  </si>
  <si>
    <t>Fire</t>
  </si>
  <si>
    <t>Rescue</t>
  </si>
  <si>
    <t>Inspection</t>
  </si>
  <si>
    <t>Streets</t>
  </si>
  <si>
    <t>Animal Control</t>
  </si>
  <si>
    <t>Support Systems</t>
  </si>
  <si>
    <t>Cemetery</t>
  </si>
  <si>
    <t>Recreation</t>
  </si>
  <si>
    <t>Park Maintenance</t>
  </si>
  <si>
    <t>Swimming Pool</t>
  </si>
  <si>
    <t>Library</t>
  </si>
  <si>
    <t>Financial Statement 2022-2023 Fund 106</t>
  </si>
  <si>
    <t>https://www.whitesboro.org/media/3156</t>
  </si>
  <si>
    <t>Public budget doesn't provide this level of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</si>
</sst>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E4F1998E-098F-4DF6-8581-FCCDBF49DEFC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8B56-CD97-41AC-A4E5-0E9B3417CF1F}">
  <sheetPr codeName="Sheet7"/>
  <dimension ref="B1:M34"/>
  <sheetViews>
    <sheetView tabSelected="1" topLeftCell="A9" workbookViewId="0">
      <selection activeCell="K13" sqref="K13:K29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4181</v>
      </c>
      <c r="D3" s="5" t="s">
        <v>3</v>
      </c>
    </row>
    <row r="4" spans="2:13" x14ac:dyDescent="0.65">
      <c r="B4" s="3" t="s">
        <v>4</v>
      </c>
      <c r="C4" s="7">
        <v>2.5499999999999998</v>
      </c>
      <c r="D4" s="5" t="s">
        <v>5</v>
      </c>
    </row>
    <row r="5" spans="2:13" x14ac:dyDescent="0.65">
      <c r="B5" s="3" t="s">
        <v>6</v>
      </c>
      <c r="C5" s="6">
        <v>1640</v>
      </c>
      <c r="D5" s="5" t="s">
        <v>7</v>
      </c>
    </row>
    <row r="6" spans="2:13" x14ac:dyDescent="0.65">
      <c r="B6" s="3" t="s">
        <v>8</v>
      </c>
      <c r="C6" s="6">
        <v>1632</v>
      </c>
      <c r="D6" s="5" t="s">
        <v>9</v>
      </c>
    </row>
    <row r="8" spans="2:13" x14ac:dyDescent="0.65">
      <c r="B8" s="8" t="s">
        <v>10</v>
      </c>
      <c r="C8" s="9">
        <f>ROUND(C3/(C3+C6),3)</f>
        <v>0.71899999999999997</v>
      </c>
    </row>
    <row r="9" spans="2:13" x14ac:dyDescent="0.65">
      <c r="B9" s="8" t="s">
        <v>11</v>
      </c>
      <c r="C9" s="10">
        <f>1-C8</f>
        <v>0.28100000000000003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431908</v>
      </c>
      <c r="D13" s="24">
        <f>$C$8</f>
        <v>0.71899999999999997</v>
      </c>
      <c r="E13" s="24">
        <f>1-D13</f>
        <v>0.28100000000000003</v>
      </c>
      <c r="F13" s="23">
        <f>$C13*D13</f>
        <v>310541.85200000001</v>
      </c>
      <c r="G13" s="23">
        <f>$C13*E13</f>
        <v>121366.14800000002</v>
      </c>
      <c r="H13" s="23">
        <f>F13/$C$5</f>
        <v>189.35478780487804</v>
      </c>
      <c r="I13" s="23">
        <f>G13/$C$6</f>
        <v>74.366512254901977</v>
      </c>
      <c r="J13" s="25">
        <v>0.1</v>
      </c>
      <c r="K13" s="25">
        <v>0.1</v>
      </c>
      <c r="L13" s="23">
        <f>H13*J13</f>
        <v>18.935478780487806</v>
      </c>
      <c r="M13" s="23">
        <f t="shared" ref="M13:M29" si="0">I13*K13</f>
        <v>7.4366512254901984</v>
      </c>
    </row>
    <row r="14" spans="2:13" x14ac:dyDescent="0.65">
      <c r="B14" s="22" t="s">
        <v>27</v>
      </c>
      <c r="C14" s="23">
        <v>1022463</v>
      </c>
      <c r="D14" s="24">
        <f t="shared" ref="D14:D29" si="1">$C$8</f>
        <v>0.71899999999999997</v>
      </c>
      <c r="E14" s="24">
        <f t="shared" ref="E14:E29" si="2">1-D14</f>
        <v>0.28100000000000003</v>
      </c>
      <c r="F14" s="23">
        <f t="shared" ref="F14:G29" si="3">$C14*D14</f>
        <v>735150.897</v>
      </c>
      <c r="G14" s="23">
        <f t="shared" si="3"/>
        <v>287312.103</v>
      </c>
      <c r="H14" s="23">
        <f t="shared" ref="H14:H29" si="4">F14/$C$5</f>
        <v>448.26274207317073</v>
      </c>
      <c r="I14" s="23">
        <f t="shared" ref="I14:I29" si="5">G14/$C$6</f>
        <v>176.04908272058825</v>
      </c>
      <c r="J14" s="25">
        <v>0.1</v>
      </c>
      <c r="K14" s="25">
        <v>0.1</v>
      </c>
      <c r="L14" s="23">
        <f>H14*J14</f>
        <v>44.826274207317077</v>
      </c>
      <c r="M14" s="23">
        <f t="shared" si="0"/>
        <v>17.604908272058825</v>
      </c>
    </row>
    <row r="15" spans="2:13" x14ac:dyDescent="0.65">
      <c r="B15" s="22" t="s">
        <v>28</v>
      </c>
      <c r="C15" s="23">
        <v>239891</v>
      </c>
      <c r="D15" s="24">
        <f t="shared" si="1"/>
        <v>0.71899999999999997</v>
      </c>
      <c r="E15" s="24">
        <f t="shared" si="2"/>
        <v>0.28100000000000003</v>
      </c>
      <c r="F15" s="23">
        <f t="shared" si="3"/>
        <v>172481.62899999999</v>
      </c>
      <c r="G15" s="23">
        <f t="shared" si="3"/>
        <v>67409.371000000014</v>
      </c>
      <c r="H15" s="23">
        <f t="shared" si="4"/>
        <v>105.171725</v>
      </c>
      <c r="I15" s="23">
        <f t="shared" si="5"/>
        <v>41.304761642156869</v>
      </c>
      <c r="J15" s="25">
        <v>0.1</v>
      </c>
      <c r="K15" s="25">
        <v>0.1</v>
      </c>
      <c r="L15" s="23">
        <f t="shared" ref="L15:L29" si="6">H15*J15</f>
        <v>10.517172500000001</v>
      </c>
      <c r="M15" s="23">
        <f t="shared" si="0"/>
        <v>4.1304761642156871</v>
      </c>
    </row>
    <row r="16" spans="2:13" x14ac:dyDescent="0.65">
      <c r="B16" s="22" t="s">
        <v>29</v>
      </c>
      <c r="C16" s="23">
        <v>432463</v>
      </c>
      <c r="D16" s="24">
        <f t="shared" si="1"/>
        <v>0.71899999999999997</v>
      </c>
      <c r="E16" s="24">
        <f t="shared" si="2"/>
        <v>0.28100000000000003</v>
      </c>
      <c r="F16" s="23">
        <f t="shared" si="3"/>
        <v>310940.897</v>
      </c>
      <c r="G16" s="23">
        <f t="shared" si="3"/>
        <v>121522.10300000002</v>
      </c>
      <c r="H16" s="23">
        <f t="shared" si="4"/>
        <v>189.59810792682927</v>
      </c>
      <c r="I16" s="23">
        <f t="shared" si="5"/>
        <v>74.462072916666671</v>
      </c>
      <c r="J16" s="25">
        <v>0.1</v>
      </c>
      <c r="K16" s="25">
        <v>0.1</v>
      </c>
      <c r="L16" s="23">
        <f t="shared" si="6"/>
        <v>18.959810792682926</v>
      </c>
      <c r="M16" s="23">
        <f t="shared" si="0"/>
        <v>7.4462072916666671</v>
      </c>
    </row>
    <row r="17" spans="2:13" x14ac:dyDescent="0.65">
      <c r="B17" s="22" t="s">
        <v>30</v>
      </c>
      <c r="C17" s="23">
        <v>859452</v>
      </c>
      <c r="D17" s="24">
        <f t="shared" si="1"/>
        <v>0.71899999999999997</v>
      </c>
      <c r="E17" s="24">
        <f t="shared" si="2"/>
        <v>0.28100000000000003</v>
      </c>
      <c r="F17" s="23">
        <f t="shared" si="3"/>
        <v>617945.98800000001</v>
      </c>
      <c r="G17" s="23">
        <f t="shared" si="3"/>
        <v>241506.01200000002</v>
      </c>
      <c r="H17" s="23">
        <f t="shared" si="4"/>
        <v>376.79633414634145</v>
      </c>
      <c r="I17" s="23">
        <f t="shared" si="5"/>
        <v>147.98162500000001</v>
      </c>
      <c r="J17" s="25">
        <v>0.4</v>
      </c>
      <c r="K17" s="25">
        <v>0.4</v>
      </c>
      <c r="L17" s="23">
        <f t="shared" si="6"/>
        <v>150.71853365853659</v>
      </c>
      <c r="M17" s="23">
        <f t="shared" si="0"/>
        <v>59.192650000000008</v>
      </c>
    </row>
    <row r="18" spans="2:13" x14ac:dyDescent="0.65">
      <c r="B18" s="22" t="s">
        <v>31</v>
      </c>
      <c r="C18" s="23">
        <v>170547</v>
      </c>
      <c r="D18" s="24">
        <f t="shared" si="1"/>
        <v>0.71899999999999997</v>
      </c>
      <c r="E18" s="24">
        <f t="shared" si="2"/>
        <v>0.28100000000000003</v>
      </c>
      <c r="F18" s="23">
        <f t="shared" si="3"/>
        <v>122623.29299999999</v>
      </c>
      <c r="G18" s="23">
        <f t="shared" si="3"/>
        <v>47923.707000000002</v>
      </c>
      <c r="H18" s="23">
        <f t="shared" si="4"/>
        <v>74.770300609756092</v>
      </c>
      <c r="I18" s="23">
        <f t="shared" si="5"/>
        <v>29.365016544117648</v>
      </c>
      <c r="J18" s="25">
        <v>0.2</v>
      </c>
      <c r="K18" s="25">
        <v>0.2</v>
      </c>
      <c r="L18" s="23">
        <f t="shared" si="6"/>
        <v>14.954060121951219</v>
      </c>
      <c r="M18" s="23">
        <f t="shared" si="0"/>
        <v>5.8730033088235301</v>
      </c>
    </row>
    <row r="19" spans="2:13" x14ac:dyDescent="0.65">
      <c r="B19" s="22" t="s">
        <v>32</v>
      </c>
      <c r="C19" s="23">
        <v>1377518</v>
      </c>
      <c r="D19" s="24">
        <f t="shared" si="1"/>
        <v>0.71899999999999997</v>
      </c>
      <c r="E19" s="24">
        <f t="shared" si="2"/>
        <v>0.28100000000000003</v>
      </c>
      <c r="F19" s="23">
        <f t="shared" si="3"/>
        <v>990435.44199999992</v>
      </c>
      <c r="G19" s="23">
        <f t="shared" si="3"/>
        <v>387082.55800000002</v>
      </c>
      <c r="H19" s="23">
        <f t="shared" si="4"/>
        <v>603.92404999999997</v>
      </c>
      <c r="I19" s="23">
        <f t="shared" si="5"/>
        <v>237.1829399509804</v>
      </c>
      <c r="J19" s="25">
        <v>0.4</v>
      </c>
      <c r="K19" s="25">
        <v>0.4</v>
      </c>
      <c r="L19" s="23">
        <f t="shared" si="6"/>
        <v>241.56961999999999</v>
      </c>
      <c r="M19" s="23">
        <f t="shared" si="0"/>
        <v>94.873175980392162</v>
      </c>
    </row>
    <row r="20" spans="2:13" x14ac:dyDescent="0.65">
      <c r="B20" s="22" t="s">
        <v>33</v>
      </c>
      <c r="C20" s="23">
        <v>71500</v>
      </c>
      <c r="D20" s="24">
        <f t="shared" si="1"/>
        <v>0.71899999999999997</v>
      </c>
      <c r="E20" s="24">
        <f t="shared" si="2"/>
        <v>0.28100000000000003</v>
      </c>
      <c r="F20" s="23">
        <f t="shared" si="3"/>
        <v>51408.5</v>
      </c>
      <c r="G20" s="23">
        <f t="shared" si="3"/>
        <v>20091.500000000004</v>
      </c>
      <c r="H20" s="23">
        <f t="shared" si="4"/>
        <v>31.346646341463416</v>
      </c>
      <c r="I20" s="23">
        <f t="shared" si="5"/>
        <v>12.310968137254903</v>
      </c>
      <c r="J20" s="25">
        <v>0.4</v>
      </c>
      <c r="K20" s="25">
        <v>0.4</v>
      </c>
      <c r="L20" s="23">
        <f t="shared" si="6"/>
        <v>12.538658536585366</v>
      </c>
      <c r="M20" s="23">
        <f t="shared" si="0"/>
        <v>4.9243872549019621</v>
      </c>
    </row>
    <row r="21" spans="2:13" x14ac:dyDescent="0.65">
      <c r="B21" s="22" t="s">
        <v>34</v>
      </c>
      <c r="C21" s="23">
        <v>107966</v>
      </c>
      <c r="D21" s="24">
        <f t="shared" si="1"/>
        <v>0.71899999999999997</v>
      </c>
      <c r="E21" s="24">
        <f t="shared" si="2"/>
        <v>0.28100000000000003</v>
      </c>
      <c r="F21" s="23">
        <f t="shared" si="3"/>
        <v>77627.554000000004</v>
      </c>
      <c r="G21" s="23">
        <f t="shared" si="3"/>
        <v>30338.446000000004</v>
      </c>
      <c r="H21" s="23">
        <f t="shared" si="4"/>
        <v>47.333874390243906</v>
      </c>
      <c r="I21" s="23">
        <f t="shared" si="5"/>
        <v>18.589734068627454</v>
      </c>
      <c r="J21" s="25">
        <v>0.1</v>
      </c>
      <c r="K21" s="25">
        <v>0.1</v>
      </c>
      <c r="L21" s="23">
        <f t="shared" si="6"/>
        <v>4.7333874390243906</v>
      </c>
      <c r="M21" s="23">
        <f t="shared" si="0"/>
        <v>1.8589734068627455</v>
      </c>
    </row>
    <row r="22" spans="2:13" x14ac:dyDescent="0.65">
      <c r="B22" s="22" t="s">
        <v>35</v>
      </c>
      <c r="C22" s="23">
        <v>1638955</v>
      </c>
      <c r="D22" s="24">
        <f t="shared" si="1"/>
        <v>0.71899999999999997</v>
      </c>
      <c r="E22" s="24">
        <f t="shared" si="2"/>
        <v>0.28100000000000003</v>
      </c>
      <c r="F22" s="23">
        <f t="shared" si="3"/>
        <v>1178408.645</v>
      </c>
      <c r="G22" s="23">
        <f t="shared" si="3"/>
        <v>460546.35500000004</v>
      </c>
      <c r="H22" s="23">
        <f t="shared" si="4"/>
        <v>718.54185670731704</v>
      </c>
      <c r="I22" s="23">
        <f t="shared" si="5"/>
        <v>282.19752144607844</v>
      </c>
      <c r="J22" s="25">
        <v>0.2</v>
      </c>
      <c r="K22" s="25">
        <v>0.2</v>
      </c>
      <c r="L22" s="23">
        <f t="shared" si="6"/>
        <v>143.70837134146342</v>
      </c>
      <c r="M22" s="23">
        <f t="shared" si="0"/>
        <v>56.439504289215691</v>
      </c>
    </row>
    <row r="23" spans="2:13" x14ac:dyDescent="0.65">
      <c r="B23" s="22" t="s">
        <v>36</v>
      </c>
      <c r="C23" s="23">
        <v>7650</v>
      </c>
      <c r="D23" s="24">
        <f t="shared" si="1"/>
        <v>0.71899999999999997</v>
      </c>
      <c r="E23" s="24">
        <f t="shared" si="2"/>
        <v>0.28100000000000003</v>
      </c>
      <c r="F23" s="23">
        <f t="shared" si="3"/>
        <v>5500.3499999999995</v>
      </c>
      <c r="G23" s="23">
        <f t="shared" si="3"/>
        <v>2149.65</v>
      </c>
      <c r="H23" s="23">
        <f t="shared" si="4"/>
        <v>3.3538719512195119</v>
      </c>
      <c r="I23" s="23">
        <f t="shared" si="5"/>
        <v>1.3171875</v>
      </c>
      <c r="J23" s="25">
        <v>0.1</v>
      </c>
      <c r="K23" s="25">
        <v>0.1</v>
      </c>
      <c r="L23" s="23">
        <f t="shared" si="6"/>
        <v>0.3353871951219512</v>
      </c>
      <c r="M23" s="23">
        <f t="shared" si="0"/>
        <v>0.13171875</v>
      </c>
    </row>
    <row r="24" spans="2:13" x14ac:dyDescent="0.65">
      <c r="B24" s="22" t="s">
        <v>37</v>
      </c>
      <c r="C24" s="23">
        <v>178742</v>
      </c>
      <c r="D24" s="24">
        <f t="shared" si="1"/>
        <v>0.71899999999999997</v>
      </c>
      <c r="E24" s="24">
        <f t="shared" si="2"/>
        <v>0.28100000000000003</v>
      </c>
      <c r="F24" s="23">
        <f t="shared" si="3"/>
        <v>128515.49799999999</v>
      </c>
      <c r="G24" s="23">
        <f t="shared" si="3"/>
        <v>50226.502000000008</v>
      </c>
      <c r="H24" s="23">
        <f t="shared" si="4"/>
        <v>78.363108536585358</v>
      </c>
      <c r="I24" s="23">
        <f t="shared" si="5"/>
        <v>30.776042892156866</v>
      </c>
      <c r="J24" s="25">
        <v>0.1</v>
      </c>
      <c r="K24" s="25">
        <v>0.1</v>
      </c>
      <c r="L24" s="23">
        <f t="shared" si="6"/>
        <v>7.836310853658536</v>
      </c>
      <c r="M24" s="23">
        <f t="shared" si="0"/>
        <v>3.077604289215687</v>
      </c>
    </row>
    <row r="25" spans="2:13" x14ac:dyDescent="0.65">
      <c r="B25" s="22" t="s">
        <v>38</v>
      </c>
      <c r="C25" s="23">
        <v>10000</v>
      </c>
      <c r="D25" s="24">
        <f t="shared" si="1"/>
        <v>0.71899999999999997</v>
      </c>
      <c r="E25" s="24">
        <f t="shared" si="2"/>
        <v>0.28100000000000003</v>
      </c>
      <c r="F25" s="23">
        <f t="shared" si="3"/>
        <v>7190</v>
      </c>
      <c r="G25" s="23">
        <f t="shared" si="3"/>
        <v>2810.0000000000005</v>
      </c>
      <c r="H25" s="23">
        <f t="shared" si="4"/>
        <v>4.3841463414634143</v>
      </c>
      <c r="I25" s="23">
        <f t="shared" si="5"/>
        <v>1.7218137254901964</v>
      </c>
      <c r="J25" s="25">
        <v>0.1</v>
      </c>
      <c r="K25" s="25">
        <v>0.1</v>
      </c>
      <c r="L25" s="23">
        <f t="shared" si="6"/>
        <v>0.43841463414634146</v>
      </c>
      <c r="M25" s="23">
        <f t="shared" si="0"/>
        <v>0.17218137254901966</v>
      </c>
    </row>
    <row r="26" spans="2:13" x14ac:dyDescent="0.65">
      <c r="B26" s="22" t="s">
        <v>39</v>
      </c>
      <c r="C26" s="23">
        <v>370611</v>
      </c>
      <c r="D26" s="24">
        <f t="shared" si="1"/>
        <v>0.71899999999999997</v>
      </c>
      <c r="E26" s="24">
        <f t="shared" si="2"/>
        <v>0.28100000000000003</v>
      </c>
      <c r="F26" s="23">
        <f t="shared" si="3"/>
        <v>266469.30900000001</v>
      </c>
      <c r="G26" s="23">
        <f t="shared" si="3"/>
        <v>104141.69100000001</v>
      </c>
      <c r="H26" s="23">
        <f t="shared" si="4"/>
        <v>162.48128597560975</v>
      </c>
      <c r="I26" s="23">
        <f t="shared" si="5"/>
        <v>63.812310661764712</v>
      </c>
      <c r="J26" s="25">
        <v>0.2</v>
      </c>
      <c r="K26" s="25">
        <v>0.2</v>
      </c>
      <c r="L26" s="23">
        <f t="shared" si="6"/>
        <v>32.496257195121949</v>
      </c>
      <c r="M26" s="23">
        <f t="shared" si="0"/>
        <v>12.762462132352944</v>
      </c>
    </row>
    <row r="27" spans="2:13" x14ac:dyDescent="0.65">
      <c r="B27" s="22" t="s">
        <v>40</v>
      </c>
      <c r="C27" s="23">
        <v>331640</v>
      </c>
      <c r="D27" s="24">
        <f t="shared" si="1"/>
        <v>0.71899999999999997</v>
      </c>
      <c r="E27" s="24">
        <f t="shared" si="2"/>
        <v>0.28100000000000003</v>
      </c>
      <c r="F27" s="23">
        <f t="shared" si="3"/>
        <v>238449.16</v>
      </c>
      <c r="G27" s="23">
        <f t="shared" si="3"/>
        <v>93190.840000000011</v>
      </c>
      <c r="H27" s="23">
        <f t="shared" si="4"/>
        <v>145.39582926829269</v>
      </c>
      <c r="I27" s="23">
        <f t="shared" si="5"/>
        <v>57.102230392156869</v>
      </c>
      <c r="J27" s="25">
        <v>0.2</v>
      </c>
      <c r="K27" s="25">
        <v>0.2</v>
      </c>
      <c r="L27" s="23">
        <f t="shared" si="6"/>
        <v>29.079165853658537</v>
      </c>
      <c r="M27" s="23">
        <f t="shared" si="0"/>
        <v>11.420446078431375</v>
      </c>
    </row>
    <row r="28" spans="2:13" x14ac:dyDescent="0.65">
      <c r="B28" s="22" t="s">
        <v>41</v>
      </c>
      <c r="C28" s="23">
        <v>121440</v>
      </c>
      <c r="D28" s="24">
        <f t="shared" si="1"/>
        <v>0.71899999999999997</v>
      </c>
      <c r="E28" s="24">
        <f t="shared" si="2"/>
        <v>0.28100000000000003</v>
      </c>
      <c r="F28" s="23">
        <f t="shared" si="3"/>
        <v>87315.36</v>
      </c>
      <c r="G28" s="23">
        <f t="shared" si="3"/>
        <v>34124.640000000007</v>
      </c>
      <c r="H28" s="23">
        <f t="shared" si="4"/>
        <v>53.24107317073171</v>
      </c>
      <c r="I28" s="23">
        <f t="shared" si="5"/>
        <v>20.909705882352945</v>
      </c>
      <c r="J28" s="25">
        <v>0.1</v>
      </c>
      <c r="K28" s="25">
        <v>0.1</v>
      </c>
      <c r="L28" s="23">
        <f t="shared" si="6"/>
        <v>5.324107317073171</v>
      </c>
      <c r="M28" s="23">
        <f t="shared" si="0"/>
        <v>2.0909705882352947</v>
      </c>
    </row>
    <row r="29" spans="2:13" x14ac:dyDescent="0.65">
      <c r="B29" s="22" t="s">
        <v>42</v>
      </c>
      <c r="C29" s="23">
        <v>252504</v>
      </c>
      <c r="D29" s="24">
        <f t="shared" si="1"/>
        <v>0.71899999999999997</v>
      </c>
      <c r="E29" s="24">
        <f t="shared" si="2"/>
        <v>0.28100000000000003</v>
      </c>
      <c r="F29" s="23">
        <f t="shared" si="3"/>
        <v>181550.37599999999</v>
      </c>
      <c r="G29" s="23">
        <f t="shared" si="3"/>
        <v>70953.624000000011</v>
      </c>
      <c r="H29" s="23">
        <f t="shared" si="4"/>
        <v>110.70144878048779</v>
      </c>
      <c r="I29" s="23">
        <f t="shared" si="5"/>
        <v>43.476485294117651</v>
      </c>
      <c r="J29" s="25">
        <v>0.1</v>
      </c>
      <c r="K29" s="25">
        <v>0.1</v>
      </c>
      <c r="L29" s="23">
        <f t="shared" si="6"/>
        <v>11.070144878048779</v>
      </c>
      <c r="M29" s="23">
        <f t="shared" si="0"/>
        <v>4.3476485294117655</v>
      </c>
    </row>
    <row r="30" spans="2:13" x14ac:dyDescent="0.65">
      <c r="B30" s="26" t="s">
        <v>15</v>
      </c>
      <c r="C30" s="27">
        <f>SUM(C13:C29)</f>
        <v>7625250</v>
      </c>
      <c r="D30" s="22"/>
      <c r="E30" s="27"/>
      <c r="F30" s="27">
        <f>SUM(F13:F29)</f>
        <v>5482554.75</v>
      </c>
      <c r="G30" s="27">
        <f>SUM(G13:G29)</f>
        <v>2142695.25</v>
      </c>
      <c r="H30" s="27">
        <f>SUM(H13:H29)</f>
        <v>3343.0211890243904</v>
      </c>
      <c r="I30" s="27">
        <f>SUM(I13:I29)</f>
        <v>1312.9260110294117</v>
      </c>
      <c r="L30" s="27">
        <f>SUM(L13:L29)</f>
        <v>748.04115530487798</v>
      </c>
      <c r="M30" s="27">
        <f>SUM(M13:M29)</f>
        <v>293.78296893382355</v>
      </c>
    </row>
    <row r="31" spans="2:13" x14ac:dyDescent="0.65">
      <c r="L31" s="28"/>
      <c r="M31" s="28"/>
    </row>
    <row r="32" spans="2:13" x14ac:dyDescent="0.65">
      <c r="B32" s="1" t="s">
        <v>43</v>
      </c>
    </row>
    <row r="33" spans="2:7" x14ac:dyDescent="0.65">
      <c r="B33" s="1" t="s">
        <v>44</v>
      </c>
      <c r="F33" s="27"/>
      <c r="G33" s="27"/>
    </row>
    <row r="34" spans="2:7" x14ac:dyDescent="0.65">
      <c r="B34" s="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Whitesboro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2025-05-29T16:56:44Z</dcterms:created>
  <dcterms:modified xsi:type="dcterms:W3CDTF">2025-05-29T16:56:44Z</dcterms:modified>
</cp:coreProperties>
</file>