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\"/>
    </mc:Choice>
  </mc:AlternateContent>
  <xr:revisionPtr revIDLastSave="0" documentId="13_ncr:1_{2C523728-A216-4EC1-8A53-49710D4F896E}" xr6:coauthVersionLast="47" xr6:coauthVersionMax="47" xr10:uidLastSave="{00000000-0000-0000-0000-000000000000}"/>
  <bookViews>
    <workbookView xWindow="25822" yWindow="-98" windowWidth="28995" windowHeight="15675" xr2:uid="{49D99C9A-1702-48F3-B068-8CB011C03A32}"/>
  </bookViews>
  <sheets>
    <sheet name="Fannin County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0" i="1"/>
  <c r="K17" i="1"/>
  <c r="K16" i="1"/>
  <c r="K15" i="1"/>
  <c r="C5" i="1"/>
  <c r="K21" i="1" l="1"/>
  <c r="K19" i="1"/>
  <c r="K18" i="1"/>
  <c r="C25" i="1"/>
  <c r="K14" i="1"/>
  <c r="K13" i="1"/>
  <c r="C8" i="1"/>
  <c r="D21" i="1" s="1"/>
  <c r="F21" i="1" s="1"/>
  <c r="H21" i="1" s="1"/>
  <c r="L21" i="1" s="1"/>
  <c r="D15" i="1" l="1"/>
  <c r="F15" i="1" s="1"/>
  <c r="H15" i="1" s="1"/>
  <c r="L15" i="1" s="1"/>
  <c r="D16" i="1"/>
  <c r="F16" i="1" s="1"/>
  <c r="H16" i="1" s="1"/>
  <c r="L16" i="1" s="1"/>
  <c r="D17" i="1"/>
  <c r="F17" i="1" s="1"/>
  <c r="H17" i="1" s="1"/>
  <c r="L17" i="1" s="1"/>
  <c r="D18" i="1"/>
  <c r="F18" i="1" s="1"/>
  <c r="H18" i="1" s="1"/>
  <c r="L18" i="1" s="1"/>
  <c r="D19" i="1"/>
  <c r="D20" i="1"/>
  <c r="F20" i="1" s="1"/>
  <c r="H20" i="1" s="1"/>
  <c r="L20" i="1" s="1"/>
  <c r="E17" i="1"/>
  <c r="G17" i="1" s="1"/>
  <c r="I17" i="1" s="1"/>
  <c r="M17" i="1" s="1"/>
  <c r="E15" i="1"/>
  <c r="G15" i="1" s="1"/>
  <c r="I15" i="1" s="1"/>
  <c r="M15" i="1" s="1"/>
  <c r="E20" i="1"/>
  <c r="G20" i="1" s="1"/>
  <c r="I20" i="1" s="1"/>
  <c r="M20" i="1" s="1"/>
  <c r="E18" i="1"/>
  <c r="G18" i="1" s="1"/>
  <c r="I18" i="1" s="1"/>
  <c r="M18" i="1" s="1"/>
  <c r="E16" i="1"/>
  <c r="G16" i="1" s="1"/>
  <c r="I16" i="1" s="1"/>
  <c r="M16" i="1" s="1"/>
  <c r="E21" i="1"/>
  <c r="G21" i="1" s="1"/>
  <c r="I21" i="1" s="1"/>
  <c r="M21" i="1" s="1"/>
  <c r="D23" i="1"/>
  <c r="D14" i="1"/>
  <c r="D22" i="1"/>
  <c r="D24" i="1"/>
  <c r="D13" i="1"/>
  <c r="C9" i="1"/>
  <c r="F19" i="1" l="1"/>
  <c r="H19" i="1" s="1"/>
  <c r="L19" i="1" s="1"/>
  <c r="E19" i="1"/>
  <c r="G19" i="1" s="1"/>
  <c r="I19" i="1" s="1"/>
  <c r="M19" i="1" s="1"/>
  <c r="F14" i="1"/>
  <c r="H14" i="1" s="1"/>
  <c r="L14" i="1" s="1"/>
  <c r="E14" i="1"/>
  <c r="G14" i="1" s="1"/>
  <c r="I14" i="1" s="1"/>
  <c r="M14" i="1" s="1"/>
  <c r="F13" i="1"/>
  <c r="E13" i="1"/>
  <c r="G13" i="1" s="1"/>
  <c r="F24" i="1"/>
  <c r="H24" i="1" s="1"/>
  <c r="L24" i="1" s="1"/>
  <c r="E24" i="1"/>
  <c r="G24" i="1" s="1"/>
  <c r="I24" i="1" s="1"/>
  <c r="M24" i="1" s="1"/>
  <c r="F22" i="1"/>
  <c r="H22" i="1" s="1"/>
  <c r="L22" i="1" s="1"/>
  <c r="E22" i="1"/>
  <c r="G22" i="1" s="1"/>
  <c r="I22" i="1" s="1"/>
  <c r="M22" i="1" s="1"/>
  <c r="E23" i="1"/>
  <c r="G23" i="1" s="1"/>
  <c r="I23" i="1" s="1"/>
  <c r="M23" i="1" s="1"/>
  <c r="F23" i="1"/>
  <c r="H23" i="1" s="1"/>
  <c r="L23" i="1" s="1"/>
  <c r="G25" i="1" l="1"/>
  <c r="I13" i="1"/>
  <c r="F25" i="1"/>
  <c r="H13" i="1"/>
  <c r="H25" i="1" l="1"/>
  <c r="L13" i="1"/>
  <c r="L25" i="1" s="1"/>
  <c r="I25" i="1"/>
  <c r="M13" i="1"/>
  <c r="M25" i="1" s="1"/>
</calcChain>
</file>

<file path=xl/sharedStrings.xml><?xml version="1.0" encoding="utf-8"?>
<sst xmlns="http://schemas.openxmlformats.org/spreadsheetml/2006/main" count="47" uniqueCount="38">
  <si>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</si>
  <si>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</si>
  <si>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</si>
  <si>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</si>
  <si>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</si>
  <si>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</si>
  <si>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</si>
  <si>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</si>
  <si>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</si>
  <si>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</si>
  <si>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</si>
  <si>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</si>
  <si>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</si>
  <si>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</si>
  <si>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</si>
  <si>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</si>
  <si>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</si>
  <si>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</si>
  <si>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</si>
  <si>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</si>
  <si>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</si>
  <si>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</si>
  <si>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</si>
  <si>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</si>
  <si>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County</t>
  </si>
  <si>
    <t>Fannin County</t>
  </si>
  <si>
    <t>General Administration</t>
  </si>
  <si>
    <t>Judicial</t>
  </si>
  <si>
    <t>Financial</t>
  </si>
  <si>
    <t>Legal</t>
  </si>
  <si>
    <t>Public Facilities</t>
  </si>
  <si>
    <t>Public  Safety</t>
  </si>
  <si>
    <t>Health &amp; Welfare</t>
  </si>
  <si>
    <t>Nondepartmental</t>
  </si>
  <si>
    <t>Road &amp; Bridge 1</t>
  </si>
  <si>
    <t>Road &amp; Bridge 2</t>
  </si>
  <si>
    <t>Road &amp; Bridge 3</t>
  </si>
  <si>
    <t>Road &amp; Bridge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</si>
</sst>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14252AE6-D93B-456D-BEE8-4AC60DDE1311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4A082-6FB2-46F7-B8AB-02D5585D2E30}">
  <sheetPr codeName="Sheet24"/>
  <dimension ref="B1:M41"/>
  <sheetViews>
    <sheetView tabSelected="1" workbookViewId="0">
      <selection activeCell="E11" sqref="E11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24</v>
      </c>
      <c r="C2" s="4" t="s">
        <v>25</v>
      </c>
      <c r="D2" s="5"/>
    </row>
    <row r="3" spans="2:13" x14ac:dyDescent="0.65">
      <c r="B3" s="3" t="s">
        <v>0</v>
      </c>
      <c r="C3" s="6">
        <v>37571</v>
      </c>
      <c r="D3" s="5" t="s">
        <v>1</v>
      </c>
    </row>
    <row r="4" spans="2:13" x14ac:dyDescent="0.65">
      <c r="B4" s="3" t="s">
        <v>2</v>
      </c>
      <c r="C4" s="7">
        <v>2.61</v>
      </c>
      <c r="D4" s="5" t="s">
        <v>3</v>
      </c>
    </row>
    <row r="5" spans="2:13" x14ac:dyDescent="0.65">
      <c r="B5" s="3" t="s">
        <v>4</v>
      </c>
      <c r="C5" s="6">
        <f>ROUND(C3/C4,0)</f>
        <v>14395</v>
      </c>
      <c r="D5" s="5" t="s">
        <v>5</v>
      </c>
    </row>
    <row r="6" spans="2:13" x14ac:dyDescent="0.65">
      <c r="B6" s="3" t="s">
        <v>6</v>
      </c>
      <c r="C6" s="6">
        <v>7443</v>
      </c>
      <c r="D6" s="5" t="s">
        <v>7</v>
      </c>
    </row>
    <row r="8" spans="2:13" x14ac:dyDescent="0.65">
      <c r="B8" s="8" t="s">
        <v>8</v>
      </c>
      <c r="C8" s="9">
        <f>ROUND(C3/(C3+C6),3)</f>
        <v>0.83499999999999996</v>
      </c>
    </row>
    <row r="9" spans="2:13" x14ac:dyDescent="0.65">
      <c r="B9" s="8" t="s">
        <v>9</v>
      </c>
      <c r="C9" s="10">
        <f>1-C8</f>
        <v>0.16500000000000004</v>
      </c>
    </row>
    <row r="10" spans="2:13" x14ac:dyDescent="0.65">
      <c r="H10" s="11" t="s">
        <v>10</v>
      </c>
      <c r="I10" s="12"/>
      <c r="J10" s="13" t="s">
        <v>11</v>
      </c>
      <c r="K10" s="14"/>
      <c r="L10" s="11" t="s">
        <v>12</v>
      </c>
      <c r="M10" s="12"/>
    </row>
    <row r="11" spans="2:13" x14ac:dyDescent="0.65">
      <c r="B11" s="15"/>
      <c r="C11" s="16" t="s">
        <v>13</v>
      </c>
      <c r="D11" s="17" t="s">
        <v>14</v>
      </c>
      <c r="E11" s="17" t="s">
        <v>14</v>
      </c>
      <c r="F11" s="16" t="s">
        <v>15</v>
      </c>
      <c r="G11" s="16" t="s">
        <v>15</v>
      </c>
      <c r="H11" s="16" t="s">
        <v>16</v>
      </c>
      <c r="I11" s="16" t="s">
        <v>17</v>
      </c>
      <c r="J11" s="18"/>
      <c r="K11" s="18"/>
    </row>
    <row r="12" spans="2:13" x14ac:dyDescent="0.65">
      <c r="B12" s="19" t="s">
        <v>18</v>
      </c>
      <c r="C12" s="20" t="s">
        <v>19</v>
      </c>
      <c r="D12" s="21" t="s">
        <v>20</v>
      </c>
      <c r="E12" s="21" t="s">
        <v>17</v>
      </c>
      <c r="F12" s="20" t="s">
        <v>20</v>
      </c>
      <c r="G12" s="20" t="s">
        <v>17</v>
      </c>
      <c r="H12" s="20" t="s">
        <v>21</v>
      </c>
      <c r="I12" s="20" t="s">
        <v>22</v>
      </c>
      <c r="J12" s="21" t="s">
        <v>4</v>
      </c>
      <c r="K12" s="21" t="s">
        <v>23</v>
      </c>
      <c r="L12" s="20" t="s">
        <v>4</v>
      </c>
      <c r="M12" s="20" t="s">
        <v>23</v>
      </c>
    </row>
    <row r="13" spans="2:13" x14ac:dyDescent="0.65">
      <c r="B13" s="22" t="s">
        <v>26</v>
      </c>
      <c r="C13" s="23">
        <v>1513979.83</v>
      </c>
      <c r="D13" s="24">
        <f>$C$8</f>
        <v>0.83499999999999996</v>
      </c>
      <c r="E13" s="24">
        <f>1-D13</f>
        <v>0.16500000000000004</v>
      </c>
      <c r="F13" s="23">
        <f>$C13*D13</f>
        <v>1264173.15805</v>
      </c>
      <c r="G13" s="23">
        <f>$C13*E13</f>
        <v>249806.67195000008</v>
      </c>
      <c r="H13" s="23">
        <f>F13/$C$5</f>
        <v>87.820295800625217</v>
      </c>
      <c r="I13" s="23">
        <f>G13/$C$6</f>
        <v>33.562632265215647</v>
      </c>
      <c r="J13" s="25">
        <v>0.1</v>
      </c>
      <c r="K13" s="25">
        <f>J13</f>
        <v>0.1</v>
      </c>
      <c r="L13" s="23">
        <f>H13*J13</f>
        <v>8.7820295800625221</v>
      </c>
      <c r="M13" s="23">
        <f t="shared" ref="M13:M24" si="0">I13*K13</f>
        <v>3.3562632265215648</v>
      </c>
    </row>
    <row r="14" spans="2:13" x14ac:dyDescent="0.65">
      <c r="B14" s="22" t="s">
        <v>27</v>
      </c>
      <c r="C14" s="23">
        <v>2717586.77</v>
      </c>
      <c r="D14" s="24">
        <f t="shared" ref="D14:D24" si="1">$C$8</f>
        <v>0.83499999999999996</v>
      </c>
      <c r="E14" s="24">
        <f t="shared" ref="E14:E24" si="2">1-D14</f>
        <v>0.16500000000000004</v>
      </c>
      <c r="F14" s="23">
        <f t="shared" ref="F14:G24" si="3">$C14*D14</f>
        <v>2269184.9529499998</v>
      </c>
      <c r="G14" s="23">
        <f t="shared" si="3"/>
        <v>448401.81705000007</v>
      </c>
      <c r="H14" s="23">
        <f t="shared" ref="H14:H24" si="4">F14/$C$5</f>
        <v>157.6370234769017</v>
      </c>
      <c r="I14" s="23">
        <f t="shared" ref="I14:I24" si="5">G14/$C$6</f>
        <v>60.244769185812181</v>
      </c>
      <c r="J14" s="25">
        <v>0.2</v>
      </c>
      <c r="K14" s="25">
        <f t="shared" ref="K14:K24" si="6">J14</f>
        <v>0.2</v>
      </c>
      <c r="L14" s="23">
        <f t="shared" ref="L14:L24" si="7">H14*J14</f>
        <v>31.527404695380341</v>
      </c>
      <c r="M14" s="23">
        <f t="shared" si="0"/>
        <v>12.048953837162436</v>
      </c>
    </row>
    <row r="15" spans="2:13" x14ac:dyDescent="0.65">
      <c r="B15" s="22" t="s">
        <v>28</v>
      </c>
      <c r="C15" s="23">
        <v>1313072.8600000001</v>
      </c>
      <c r="D15" s="24">
        <f t="shared" si="1"/>
        <v>0.83499999999999996</v>
      </c>
      <c r="E15" s="24">
        <f t="shared" ref="E15:E21" si="8">1-D15</f>
        <v>0.16500000000000004</v>
      </c>
      <c r="F15" s="23">
        <f t="shared" ref="F15:F21" si="9">$C15*D15</f>
        <v>1096415.8381000001</v>
      </c>
      <c r="G15" s="23">
        <f t="shared" ref="G15:G21" si="10">$C15*E15</f>
        <v>216657.02190000005</v>
      </c>
      <c r="H15" s="23">
        <f t="shared" ref="H15:H21" si="11">F15/$C$5</f>
        <v>76.166435435915247</v>
      </c>
      <c r="I15" s="23">
        <f t="shared" ref="I15:I21" si="12">G15/$C$6</f>
        <v>29.108830028214438</v>
      </c>
      <c r="J15" s="25">
        <v>0.1</v>
      </c>
      <c r="K15" s="25">
        <f>J15</f>
        <v>0.1</v>
      </c>
      <c r="L15" s="23">
        <f t="shared" ref="L15:L21" si="13">H15*J15</f>
        <v>7.6166435435915254</v>
      </c>
      <c r="M15" s="23">
        <f t="shared" ref="M15:M21" si="14">I15*K15</f>
        <v>2.9108830028214441</v>
      </c>
    </row>
    <row r="16" spans="2:13" x14ac:dyDescent="0.65">
      <c r="B16" s="22" t="s">
        <v>29</v>
      </c>
      <c r="C16" s="23">
        <v>1056133.9099999999</v>
      </c>
      <c r="D16" s="24">
        <f t="shared" si="1"/>
        <v>0.83499999999999996</v>
      </c>
      <c r="E16" s="24">
        <f t="shared" si="8"/>
        <v>0.16500000000000004</v>
      </c>
      <c r="F16" s="23">
        <f t="shared" si="9"/>
        <v>881871.81484999985</v>
      </c>
      <c r="G16" s="23">
        <f t="shared" si="10"/>
        <v>174262.09515000004</v>
      </c>
      <c r="H16" s="23">
        <f t="shared" si="11"/>
        <v>61.262369909690854</v>
      </c>
      <c r="I16" s="23">
        <f t="shared" si="12"/>
        <v>23.41288393792826</v>
      </c>
      <c r="J16" s="25">
        <v>0.1</v>
      </c>
      <c r="K16" s="25">
        <f>J16</f>
        <v>0.1</v>
      </c>
      <c r="L16" s="23">
        <f t="shared" si="13"/>
        <v>6.1262369909690859</v>
      </c>
      <c r="M16" s="23">
        <f t="shared" si="14"/>
        <v>2.3412883937928259</v>
      </c>
    </row>
    <row r="17" spans="2:13" x14ac:dyDescent="0.65">
      <c r="B17" s="22" t="s">
        <v>30</v>
      </c>
      <c r="C17" s="23">
        <v>660708.88</v>
      </c>
      <c r="D17" s="24">
        <f t="shared" si="1"/>
        <v>0.83499999999999996</v>
      </c>
      <c r="E17" s="24">
        <f t="shared" si="8"/>
        <v>0.16500000000000004</v>
      </c>
      <c r="F17" s="23">
        <f t="shared" si="9"/>
        <v>551691.91480000003</v>
      </c>
      <c r="G17" s="23">
        <f t="shared" si="10"/>
        <v>109016.96520000002</v>
      </c>
      <c r="H17" s="23">
        <f t="shared" si="11"/>
        <v>38.325245904828066</v>
      </c>
      <c r="I17" s="23">
        <f t="shared" si="12"/>
        <v>14.646911890366791</v>
      </c>
      <c r="J17" s="25">
        <v>0.2</v>
      </c>
      <c r="K17" s="25">
        <f>J17</f>
        <v>0.2</v>
      </c>
      <c r="L17" s="23">
        <f t="shared" si="13"/>
        <v>7.6650491809656138</v>
      </c>
      <c r="M17" s="23">
        <f t="shared" si="14"/>
        <v>2.9293823780733583</v>
      </c>
    </row>
    <row r="18" spans="2:13" x14ac:dyDescent="0.65">
      <c r="B18" s="22" t="s">
        <v>31</v>
      </c>
      <c r="C18" s="23">
        <v>8123599.4500000002</v>
      </c>
      <c r="D18" s="24">
        <f t="shared" si="1"/>
        <v>0.83499999999999996</v>
      </c>
      <c r="E18" s="24">
        <f t="shared" si="8"/>
        <v>0.16500000000000004</v>
      </c>
      <c r="F18" s="23">
        <f t="shared" si="9"/>
        <v>6783205.5407499997</v>
      </c>
      <c r="G18" s="23">
        <f t="shared" si="10"/>
        <v>1340393.9092500003</v>
      </c>
      <c r="H18" s="23">
        <f t="shared" si="11"/>
        <v>471.21955823202501</v>
      </c>
      <c r="I18" s="23">
        <f t="shared" si="12"/>
        <v>180.08785560257965</v>
      </c>
      <c r="J18" s="25">
        <v>0.4</v>
      </c>
      <c r="K18" s="25">
        <f t="shared" ref="K15:K21" si="15">J18</f>
        <v>0.4</v>
      </c>
      <c r="L18" s="23">
        <f t="shared" si="13"/>
        <v>188.48782329281002</v>
      </c>
      <c r="M18" s="23">
        <f t="shared" si="14"/>
        <v>72.035142241031863</v>
      </c>
    </row>
    <row r="19" spans="2:13" x14ac:dyDescent="0.65">
      <c r="B19" s="22" t="s">
        <v>32</v>
      </c>
      <c r="C19" s="23">
        <v>445869.19</v>
      </c>
      <c r="D19" s="24">
        <f t="shared" si="1"/>
        <v>0.83499999999999996</v>
      </c>
      <c r="E19" s="24">
        <f t="shared" si="8"/>
        <v>0.16500000000000004</v>
      </c>
      <c r="F19" s="23">
        <f t="shared" si="9"/>
        <v>372300.77364999999</v>
      </c>
      <c r="G19" s="23">
        <f t="shared" si="10"/>
        <v>73568.416350000014</v>
      </c>
      <c r="H19" s="23">
        <f t="shared" si="11"/>
        <v>25.863200670371658</v>
      </c>
      <c r="I19" s="23">
        <f t="shared" si="12"/>
        <v>9.8842424224103205</v>
      </c>
      <c r="J19" s="25">
        <v>0.2</v>
      </c>
      <c r="K19" s="25">
        <f t="shared" si="15"/>
        <v>0.2</v>
      </c>
      <c r="L19" s="23">
        <f t="shared" si="13"/>
        <v>5.1726401340743315</v>
      </c>
      <c r="M19" s="23">
        <f t="shared" si="14"/>
        <v>1.9768484844820642</v>
      </c>
    </row>
    <row r="20" spans="2:13" x14ac:dyDescent="0.65">
      <c r="B20" s="22" t="s">
        <v>33</v>
      </c>
      <c r="C20" s="23">
        <v>1596902.66</v>
      </c>
      <c r="D20" s="24">
        <f t="shared" si="1"/>
        <v>0.83499999999999996</v>
      </c>
      <c r="E20" s="24">
        <f t="shared" si="8"/>
        <v>0.16500000000000004</v>
      </c>
      <c r="F20" s="23">
        <f t="shared" si="9"/>
        <v>1333413.7211</v>
      </c>
      <c r="G20" s="23">
        <f t="shared" si="10"/>
        <v>263488.93890000007</v>
      </c>
      <c r="H20" s="23">
        <f t="shared" si="11"/>
        <v>92.630338388329278</v>
      </c>
      <c r="I20" s="23">
        <f t="shared" si="12"/>
        <v>35.400905401047972</v>
      </c>
      <c r="J20" s="25">
        <v>0.1</v>
      </c>
      <c r="K20" s="25">
        <f>J20</f>
        <v>0.1</v>
      </c>
      <c r="L20" s="23">
        <f t="shared" si="13"/>
        <v>9.2630338388329285</v>
      </c>
      <c r="M20" s="23">
        <f t="shared" si="14"/>
        <v>3.5400905401047975</v>
      </c>
    </row>
    <row r="21" spans="2:13" x14ac:dyDescent="0.65">
      <c r="B21" s="22" t="s">
        <v>34</v>
      </c>
      <c r="C21" s="23">
        <v>1177710</v>
      </c>
      <c r="D21" s="24">
        <f t="shared" si="1"/>
        <v>0.83499999999999996</v>
      </c>
      <c r="E21" s="24">
        <f t="shared" si="8"/>
        <v>0.16500000000000004</v>
      </c>
      <c r="F21" s="23">
        <f t="shared" si="9"/>
        <v>983387.85</v>
      </c>
      <c r="G21" s="23">
        <f t="shared" si="10"/>
        <v>194322.15000000005</v>
      </c>
      <c r="H21" s="23">
        <f t="shared" si="11"/>
        <v>68.314543244182005</v>
      </c>
      <c r="I21" s="23">
        <f t="shared" si="12"/>
        <v>26.108041112454661</v>
      </c>
      <c r="J21" s="25">
        <v>0.2</v>
      </c>
      <c r="K21" s="25">
        <f t="shared" si="15"/>
        <v>0.2</v>
      </c>
      <c r="L21" s="23">
        <f t="shared" si="13"/>
        <v>13.662908648836401</v>
      </c>
      <c r="M21" s="23">
        <f t="shared" si="14"/>
        <v>5.2216082224909321</v>
      </c>
    </row>
    <row r="22" spans="2:13" x14ac:dyDescent="0.65">
      <c r="B22" s="22" t="s">
        <v>35</v>
      </c>
      <c r="C22" s="23">
        <v>1314614</v>
      </c>
      <c r="D22" s="24">
        <f t="shared" si="1"/>
        <v>0.83499999999999996</v>
      </c>
      <c r="E22" s="24">
        <f t="shared" si="2"/>
        <v>0.16500000000000004</v>
      </c>
      <c r="F22" s="23">
        <f t="shared" si="3"/>
        <v>1097702.69</v>
      </c>
      <c r="G22" s="23">
        <f t="shared" si="3"/>
        <v>216911.31000000006</v>
      </c>
      <c r="H22" s="23">
        <f t="shared" si="4"/>
        <v>76.255831191385894</v>
      </c>
      <c r="I22" s="23">
        <f t="shared" si="5"/>
        <v>29.142994760177356</v>
      </c>
      <c r="J22" s="25">
        <v>0.2</v>
      </c>
      <c r="K22" s="25">
        <f t="shared" ref="K22:K24" si="16">J22</f>
        <v>0.2</v>
      </c>
      <c r="L22" s="23">
        <f t="shared" si="7"/>
        <v>15.251166238277179</v>
      </c>
      <c r="M22" s="23">
        <f t="shared" si="0"/>
        <v>5.8285989520354713</v>
      </c>
    </row>
    <row r="23" spans="2:13" x14ac:dyDescent="0.65">
      <c r="B23" s="22" t="s">
        <v>36</v>
      </c>
      <c r="C23" s="23">
        <v>1778288</v>
      </c>
      <c r="D23" s="24">
        <f t="shared" si="1"/>
        <v>0.83499999999999996</v>
      </c>
      <c r="E23" s="24">
        <f t="shared" si="2"/>
        <v>0.16500000000000004</v>
      </c>
      <c r="F23" s="23">
        <f t="shared" si="3"/>
        <v>1484870.48</v>
      </c>
      <c r="G23" s="23">
        <f t="shared" si="3"/>
        <v>293417.52000000008</v>
      </c>
      <c r="H23" s="23">
        <f t="shared" si="4"/>
        <v>103.15182216047239</v>
      </c>
      <c r="I23" s="23">
        <f t="shared" si="5"/>
        <v>39.421942765014116</v>
      </c>
      <c r="J23" s="25">
        <v>0.2</v>
      </c>
      <c r="K23" s="25">
        <f t="shared" si="16"/>
        <v>0.2</v>
      </c>
      <c r="L23" s="23">
        <f t="shared" si="7"/>
        <v>20.630364432094481</v>
      </c>
      <c r="M23" s="23">
        <f t="shared" si="0"/>
        <v>7.8843885530028235</v>
      </c>
    </row>
    <row r="24" spans="2:13" x14ac:dyDescent="0.65">
      <c r="B24" s="22" t="s">
        <v>37</v>
      </c>
      <c r="C24" s="23">
        <v>1219152</v>
      </c>
      <c r="D24" s="24">
        <f t="shared" si="1"/>
        <v>0.83499999999999996</v>
      </c>
      <c r="E24" s="24">
        <f t="shared" si="2"/>
        <v>0.16500000000000004</v>
      </c>
      <c r="F24" s="23">
        <f t="shared" si="3"/>
        <v>1017991.9199999999</v>
      </c>
      <c r="G24" s="23">
        <f t="shared" si="3"/>
        <v>201160.08000000005</v>
      </c>
      <c r="H24" s="23">
        <f t="shared" si="4"/>
        <v>70.718438346648142</v>
      </c>
      <c r="I24" s="23">
        <f t="shared" si="5"/>
        <v>27.026747279322858</v>
      </c>
      <c r="J24" s="25">
        <v>0.2</v>
      </c>
      <c r="K24" s="25">
        <f t="shared" si="16"/>
        <v>0.2</v>
      </c>
      <c r="L24" s="23">
        <f t="shared" si="7"/>
        <v>14.14368766932963</v>
      </c>
      <c r="M24" s="23">
        <f t="shared" si="0"/>
        <v>5.4053494558645721</v>
      </c>
    </row>
    <row r="25" spans="2:13" x14ac:dyDescent="0.65">
      <c r="B25" s="26" t="s">
        <v>13</v>
      </c>
      <c r="C25" s="27">
        <f>SUM(C13:C24)</f>
        <v>22917617.549999997</v>
      </c>
      <c r="F25" s="27">
        <f>SUM(F13:F24)</f>
        <v>19136210.654249996</v>
      </c>
      <c r="G25" s="27">
        <f>SUM(G13:G24)</f>
        <v>3781406.8957500006</v>
      </c>
      <c r="H25" s="27">
        <f>SUM(H13:H24)</f>
        <v>1329.3651027613753</v>
      </c>
      <c r="I25" s="27">
        <f>SUM(I13:I24)</f>
        <v>508.04875665054425</v>
      </c>
      <c r="L25" s="27">
        <f>SUM(L13:L24)</f>
        <v>328.32898824522402</v>
      </c>
      <c r="M25" s="27">
        <f>SUM(M13:M24)</f>
        <v>125.47879728738415</v>
      </c>
    </row>
    <row r="26" spans="2:13" x14ac:dyDescent="0.65">
      <c r="L26" s="28"/>
      <c r="M26" s="28"/>
    </row>
    <row r="27" spans="2:13" x14ac:dyDescent="0.65">
      <c r="B27" s="22"/>
      <c r="C27" s="23"/>
    </row>
    <row r="28" spans="2:13" x14ac:dyDescent="0.65">
      <c r="B28" s="22"/>
      <c r="C28" s="23"/>
    </row>
    <row r="29" spans="2:13" x14ac:dyDescent="0.65">
      <c r="B29" s="22"/>
      <c r="C29" s="23"/>
    </row>
    <row r="30" spans="2:13" x14ac:dyDescent="0.65">
      <c r="B30" s="22"/>
      <c r="C30" s="23"/>
    </row>
    <row r="31" spans="2:13" x14ac:dyDescent="0.65">
      <c r="B31" s="22"/>
      <c r="C31" s="22"/>
      <c r="D31" s="22"/>
    </row>
    <row r="32" spans="2:13" x14ac:dyDescent="0.65">
      <c r="B32" s="22"/>
      <c r="C32" s="22"/>
      <c r="D32" s="22"/>
    </row>
    <row r="33" spans="2:4" x14ac:dyDescent="0.65">
      <c r="B33" s="22"/>
      <c r="C33" s="22"/>
      <c r="D33" s="22"/>
    </row>
    <row r="34" spans="2:4" x14ac:dyDescent="0.65">
      <c r="B34" s="22"/>
      <c r="C34" s="22"/>
      <c r="D34" s="22"/>
    </row>
    <row r="35" spans="2:4" x14ac:dyDescent="0.65">
      <c r="B35" s="22"/>
      <c r="C35" s="22"/>
      <c r="D35" s="22"/>
    </row>
    <row r="36" spans="2:4" x14ac:dyDescent="0.65">
      <c r="B36" s="22"/>
      <c r="C36" s="22"/>
      <c r="D36" s="22"/>
    </row>
    <row r="37" spans="2:4" x14ac:dyDescent="0.65">
      <c r="B37" s="22"/>
      <c r="C37" s="22"/>
      <c r="D37" s="22"/>
    </row>
    <row r="38" spans="2:4" x14ac:dyDescent="0.65">
      <c r="B38" s="22"/>
      <c r="C38" s="22"/>
      <c r="D38" s="22"/>
    </row>
    <row r="39" spans="2:4" x14ac:dyDescent="0.65">
      <c r="B39" s="22"/>
      <c r="C39" s="22"/>
      <c r="D39" s="22"/>
    </row>
    <row r="40" spans="2:4" x14ac:dyDescent="0.65">
      <c r="B40" s="22"/>
      <c r="C40" s="22"/>
      <c r="D40" s="22"/>
    </row>
    <row r="41" spans="2:4" x14ac:dyDescent="0.65">
      <c r="B41" s="22"/>
      <c r="C41" s="22"/>
      <c r="D4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Fannin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2025-05-29T16:56:50Z</dcterms:created>
  <dcterms:modified xsi:type="dcterms:W3CDTF">2025-06-04T14:24:39Z</dcterms:modified>
</cp:coreProperties>
</file>