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2385AA02-628A-4346-8EB1-4CCBCE867F7D}" xr6:coauthVersionLast="47" xr6:coauthVersionMax="47" xr10:uidLastSave="{00000000-0000-0000-0000-000000000000}"/>
  <bookViews>
    <workbookView xWindow="25822" yWindow="-98" windowWidth="28995" windowHeight="15675" xr2:uid="{F0000828-B74C-4B3A-8B37-415813EFA14C}"/>
  </bookViews>
  <sheets>
    <sheet name="City of Denison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D27" i="1"/>
  <c r="D22" i="1"/>
  <c r="C8" i="1"/>
  <c r="F22" i="1" l="1"/>
  <c r="H22" i="1" s="1"/>
  <c r="L22" i="1" s="1"/>
  <c r="E22" i="1"/>
  <c r="G22" i="1" s="1"/>
  <c r="I22" i="1" s="1"/>
  <c r="M22" i="1" s="1"/>
  <c r="D44" i="1"/>
  <c r="D39" i="1"/>
  <c r="D29" i="1"/>
  <c r="D19" i="1"/>
  <c r="D14" i="1"/>
  <c r="D31" i="1"/>
  <c r="D21" i="1"/>
  <c r="D40" i="1"/>
  <c r="D35" i="1"/>
  <c r="D30" i="1"/>
  <c r="D20" i="1"/>
  <c r="D34" i="1"/>
  <c r="D24" i="1"/>
  <c r="D41" i="1"/>
  <c r="D36" i="1"/>
  <c r="D16" i="1"/>
  <c r="D26" i="1"/>
  <c r="D45" i="1"/>
  <c r="D43" i="1"/>
  <c r="D38" i="1"/>
  <c r="D33" i="1"/>
  <c r="D28" i="1"/>
  <c r="D23" i="1"/>
  <c r="D18" i="1"/>
  <c r="D13" i="1"/>
  <c r="C9" i="1"/>
  <c r="D25" i="1"/>
  <c r="D15" i="1"/>
  <c r="D17" i="1"/>
  <c r="F27" i="1"/>
  <c r="H27" i="1" s="1"/>
  <c r="L27" i="1" s="1"/>
  <c r="E27" i="1"/>
  <c r="G27" i="1" s="1"/>
  <c r="I27" i="1" s="1"/>
  <c r="M27" i="1" s="1"/>
  <c r="D32" i="1"/>
  <c r="D37" i="1"/>
  <c r="D42" i="1"/>
  <c r="E20" i="1" l="1"/>
  <c r="G20" i="1" s="1"/>
  <c r="I20" i="1" s="1"/>
  <c r="M20" i="1" s="1"/>
  <c r="F20" i="1"/>
  <c r="H20" i="1" s="1"/>
  <c r="L20" i="1" s="1"/>
  <c r="E45" i="1"/>
  <c r="G45" i="1" s="1"/>
  <c r="I45" i="1" s="1"/>
  <c r="M45" i="1" s="1"/>
  <c r="F45" i="1"/>
  <c r="H45" i="1" s="1"/>
  <c r="L45" i="1" s="1"/>
  <c r="F16" i="1"/>
  <c r="H16" i="1" s="1"/>
  <c r="L16" i="1" s="1"/>
  <c r="E16" i="1"/>
  <c r="G16" i="1" s="1"/>
  <c r="I16" i="1" s="1"/>
  <c r="M16" i="1" s="1"/>
  <c r="F37" i="1"/>
  <c r="H37" i="1" s="1"/>
  <c r="L37" i="1" s="1"/>
  <c r="E37" i="1"/>
  <c r="G37" i="1" s="1"/>
  <c r="I37" i="1" s="1"/>
  <c r="M37" i="1" s="1"/>
  <c r="E15" i="1"/>
  <c r="G15" i="1" s="1"/>
  <c r="I15" i="1" s="1"/>
  <c r="M15" i="1" s="1"/>
  <c r="F15" i="1"/>
  <c r="H15" i="1" s="1"/>
  <c r="L15" i="1" s="1"/>
  <c r="F25" i="1"/>
  <c r="H25" i="1" s="1"/>
  <c r="L25" i="1" s="1"/>
  <c r="E25" i="1"/>
  <c r="G25" i="1" s="1"/>
  <c r="I25" i="1" s="1"/>
  <c r="M25" i="1" s="1"/>
  <c r="F14" i="1"/>
  <c r="H14" i="1" s="1"/>
  <c r="L14" i="1" s="1"/>
  <c r="E14" i="1"/>
  <c r="G14" i="1" s="1"/>
  <c r="I14" i="1" s="1"/>
  <c r="M14" i="1" s="1"/>
  <c r="F23" i="1"/>
  <c r="H23" i="1" s="1"/>
  <c r="L23" i="1" s="1"/>
  <c r="E23" i="1"/>
  <c r="G23" i="1" s="1"/>
  <c r="I23" i="1" s="1"/>
  <c r="M23" i="1" s="1"/>
  <c r="F33" i="1"/>
  <c r="H33" i="1" s="1"/>
  <c r="L33" i="1" s="1"/>
  <c r="E33" i="1"/>
  <c r="G33" i="1" s="1"/>
  <c r="I33" i="1" s="1"/>
  <c r="M33" i="1" s="1"/>
  <c r="F44" i="1"/>
  <c r="H44" i="1" s="1"/>
  <c r="L44" i="1" s="1"/>
  <c r="E44" i="1"/>
  <c r="G44" i="1" s="1"/>
  <c r="I44" i="1" s="1"/>
  <c r="M44" i="1" s="1"/>
  <c r="F26" i="1"/>
  <c r="H26" i="1" s="1"/>
  <c r="L26" i="1" s="1"/>
  <c r="E26" i="1"/>
  <c r="G26" i="1" s="1"/>
  <c r="I26" i="1" s="1"/>
  <c r="M26" i="1" s="1"/>
  <c r="F36" i="1"/>
  <c r="H36" i="1" s="1"/>
  <c r="L36" i="1" s="1"/>
  <c r="E36" i="1"/>
  <c r="G36" i="1" s="1"/>
  <c r="I36" i="1" s="1"/>
  <c r="M36" i="1" s="1"/>
  <c r="E42" i="1"/>
  <c r="G42" i="1" s="1"/>
  <c r="I42" i="1" s="1"/>
  <c r="M42" i="1" s="1"/>
  <c r="F42" i="1"/>
  <c r="H42" i="1" s="1"/>
  <c r="L42" i="1" s="1"/>
  <c r="F24" i="1"/>
  <c r="H24" i="1" s="1"/>
  <c r="L24" i="1" s="1"/>
  <c r="E24" i="1"/>
  <c r="G24" i="1" s="1"/>
  <c r="I24" i="1" s="1"/>
  <c r="M24" i="1" s="1"/>
  <c r="F32" i="1"/>
  <c r="H32" i="1" s="1"/>
  <c r="L32" i="1" s="1"/>
  <c r="E32" i="1"/>
  <c r="G32" i="1" s="1"/>
  <c r="I32" i="1" s="1"/>
  <c r="M32" i="1" s="1"/>
  <c r="F34" i="1"/>
  <c r="H34" i="1" s="1"/>
  <c r="L34" i="1" s="1"/>
  <c r="E34" i="1"/>
  <c r="G34" i="1" s="1"/>
  <c r="I34" i="1" s="1"/>
  <c r="M34" i="1" s="1"/>
  <c r="E30" i="1"/>
  <c r="G30" i="1" s="1"/>
  <c r="I30" i="1" s="1"/>
  <c r="M30" i="1" s="1"/>
  <c r="F30" i="1"/>
  <c r="H30" i="1" s="1"/>
  <c r="L30" i="1" s="1"/>
  <c r="F17" i="1"/>
  <c r="H17" i="1" s="1"/>
  <c r="L17" i="1" s="1"/>
  <c r="E17" i="1"/>
  <c r="G17" i="1" s="1"/>
  <c r="I17" i="1" s="1"/>
  <c r="M17" i="1" s="1"/>
  <c r="F21" i="1"/>
  <c r="H21" i="1" s="1"/>
  <c r="L21" i="1" s="1"/>
  <c r="E21" i="1"/>
  <c r="G21" i="1" s="1"/>
  <c r="I21" i="1" s="1"/>
  <c r="M21" i="1" s="1"/>
  <c r="F13" i="1"/>
  <c r="E13" i="1"/>
  <c r="G13" i="1" s="1"/>
  <c r="F29" i="1"/>
  <c r="H29" i="1" s="1"/>
  <c r="L29" i="1" s="1"/>
  <c r="E29" i="1"/>
  <c r="G29" i="1" s="1"/>
  <c r="I29" i="1" s="1"/>
  <c r="M29" i="1" s="1"/>
  <c r="F28" i="1"/>
  <c r="H28" i="1" s="1"/>
  <c r="L28" i="1" s="1"/>
  <c r="E28" i="1"/>
  <c r="G28" i="1" s="1"/>
  <c r="I28" i="1" s="1"/>
  <c r="M28" i="1" s="1"/>
  <c r="F38" i="1"/>
  <c r="H38" i="1" s="1"/>
  <c r="L38" i="1" s="1"/>
  <c r="E38" i="1"/>
  <c r="G38" i="1" s="1"/>
  <c r="I38" i="1" s="1"/>
  <c r="M38" i="1" s="1"/>
  <c r="F41" i="1"/>
  <c r="H41" i="1" s="1"/>
  <c r="L41" i="1" s="1"/>
  <c r="E41" i="1"/>
  <c r="G41" i="1" s="1"/>
  <c r="I41" i="1" s="1"/>
  <c r="M41" i="1" s="1"/>
  <c r="F35" i="1"/>
  <c r="H35" i="1" s="1"/>
  <c r="L35" i="1" s="1"/>
  <c r="E35" i="1"/>
  <c r="G35" i="1" s="1"/>
  <c r="I35" i="1" s="1"/>
  <c r="M35" i="1" s="1"/>
  <c r="E40" i="1"/>
  <c r="G40" i="1" s="1"/>
  <c r="I40" i="1" s="1"/>
  <c r="M40" i="1" s="1"/>
  <c r="F40" i="1"/>
  <c r="H40" i="1" s="1"/>
  <c r="L40" i="1" s="1"/>
  <c r="E31" i="1"/>
  <c r="G31" i="1" s="1"/>
  <c r="I31" i="1" s="1"/>
  <c r="M31" i="1" s="1"/>
  <c r="F31" i="1"/>
  <c r="H31" i="1" s="1"/>
  <c r="L31" i="1" s="1"/>
  <c r="F18" i="1"/>
  <c r="H18" i="1" s="1"/>
  <c r="L18" i="1" s="1"/>
  <c r="E18" i="1"/>
  <c r="G18" i="1" s="1"/>
  <c r="I18" i="1" s="1"/>
  <c r="M18" i="1" s="1"/>
  <c r="F19" i="1"/>
  <c r="H19" i="1" s="1"/>
  <c r="L19" i="1" s="1"/>
  <c r="E19" i="1"/>
  <c r="G19" i="1" s="1"/>
  <c r="I19" i="1" s="1"/>
  <c r="M19" i="1" s="1"/>
  <c r="F39" i="1"/>
  <c r="H39" i="1" s="1"/>
  <c r="L39" i="1" s="1"/>
  <c r="E39" i="1"/>
  <c r="G39" i="1" s="1"/>
  <c r="I39" i="1" s="1"/>
  <c r="M39" i="1" s="1"/>
  <c r="F43" i="1"/>
  <c r="H43" i="1" s="1"/>
  <c r="L43" i="1" s="1"/>
  <c r="E43" i="1"/>
  <c r="G43" i="1" s="1"/>
  <c r="I43" i="1" s="1"/>
  <c r="M43" i="1" s="1"/>
  <c r="I13" i="1" l="1"/>
  <c r="G46" i="1"/>
  <c r="H13" i="1"/>
  <c r="F46" i="1"/>
  <c r="L13" i="1" l="1"/>
  <c r="L46" i="1" s="1"/>
  <c r="H46" i="1"/>
  <c r="M13" i="1"/>
  <c r="M46" i="1" s="1"/>
  <c r="I46" i="1"/>
</calcChain>
</file>

<file path=xl/sharedStrings.xml><?xml version="1.0" encoding="utf-8"?>
<sst xmlns="http://schemas.openxmlformats.org/spreadsheetml/2006/main" count="68" uniqueCount="59">
  <si>
    <t>Municipality</t>
  </si>
  <si>
    <t>City of Denison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</si>
  <si>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</si>
  <si>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</si>
  <si>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</si>
  <si>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</si>
  <si>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</si>
  <si>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</si>
  <si>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</si>
  <si>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</si>
  <si>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</si>
  <si>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</si>
  <si>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</si>
  <si>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</si>
  <si>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</si>
  <si>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</si>
  <si>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</si>
  <si>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</si>
  <si>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</si>
  <si>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</si>
  <si>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</si>
  <si>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</si>
  <si>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</si>
  <si>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</si>
  <si>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</si>
  <si>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</si>
  <si>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Emergency Operations Center</t>
  </si>
  <si>
    <t>Executive Services</t>
  </si>
  <si>
    <t>Main Street</t>
  </si>
  <si>
    <t>Non-Departmental</t>
  </si>
  <si>
    <t>City Marshal</t>
  </si>
  <si>
    <t>Cemeteries</t>
  </si>
  <si>
    <t>Information Technology</t>
  </si>
  <si>
    <t>Employee Services</t>
  </si>
  <si>
    <t>Accounting</t>
  </si>
  <si>
    <t>Municipal Court</t>
  </si>
  <si>
    <t>Public Library</t>
  </si>
  <si>
    <t>Marketing &amp; Tourism</t>
  </si>
  <si>
    <t>Community and Engagement</t>
  </si>
  <si>
    <t>Police</t>
  </si>
  <si>
    <t>Animal Services</t>
  </si>
  <si>
    <t>Public Safety Communications</t>
  </si>
  <si>
    <t>Fire Rescue</t>
  </si>
  <si>
    <t>Planning</t>
  </si>
  <si>
    <t>Building Permitting and Inspections</t>
  </si>
  <si>
    <t>Code Compliance</t>
  </si>
  <si>
    <t>Refuse &amp; Recycling</t>
  </si>
  <si>
    <t>Building Maintenance</t>
  </si>
  <si>
    <t>Traffic &amp; Markings</t>
  </si>
  <si>
    <t>Street Maintenance</t>
  </si>
  <si>
    <t>Demolition</t>
  </si>
  <si>
    <t>Fleet &amp; Facility Services</t>
  </si>
  <si>
    <t>Parks</t>
  </si>
  <si>
    <t>Recreation</t>
  </si>
  <si>
    <t>THF Park</t>
  </si>
  <si>
    <t>Aquatics</t>
  </si>
  <si>
    <t>Fleet Service Charges</t>
  </si>
  <si>
    <t>Transfers Out</t>
  </si>
  <si>
    <t>Bad Debt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</si>
</sst>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A6742A60-0E60-4740-98E9-979A9F629667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39AD-A207-40CE-A814-3AEA3C5D949E}">
  <sheetPr codeName="Sheet3"/>
  <dimension ref="B1:M49"/>
  <sheetViews>
    <sheetView tabSelected="1" topLeftCell="A16" workbookViewId="0">
      <selection activeCell="K17" sqref="K17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26343</v>
      </c>
      <c r="D3" s="5" t="s">
        <v>3</v>
      </c>
    </row>
    <row r="4" spans="2:13" x14ac:dyDescent="0.65">
      <c r="B4" s="3" t="s">
        <v>4</v>
      </c>
      <c r="C4" s="7">
        <v>2.4900000000000002</v>
      </c>
      <c r="D4" s="5" t="s">
        <v>5</v>
      </c>
    </row>
    <row r="5" spans="2:13" x14ac:dyDescent="0.65">
      <c r="B5" s="3" t="s">
        <v>6</v>
      </c>
      <c r="C5" s="6">
        <v>10580</v>
      </c>
      <c r="D5" s="5" t="s">
        <v>7</v>
      </c>
    </row>
    <row r="6" spans="2:13" x14ac:dyDescent="0.65">
      <c r="B6" s="3" t="s">
        <v>8</v>
      </c>
      <c r="C6" s="6">
        <v>10604</v>
      </c>
      <c r="D6" s="5" t="s">
        <v>9</v>
      </c>
    </row>
    <row r="8" spans="2:13" x14ac:dyDescent="0.65">
      <c r="B8" s="8" t="s">
        <v>10</v>
      </c>
      <c r="C8" s="9">
        <f>ROUND(C3/(C3+C6),3)</f>
        <v>0.71299999999999997</v>
      </c>
    </row>
    <row r="9" spans="2:13" x14ac:dyDescent="0.65">
      <c r="B9" s="8" t="s">
        <v>11</v>
      </c>
      <c r="C9" s="10">
        <f>1-C8</f>
        <v>0.28700000000000003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112316</v>
      </c>
      <c r="D13" s="24">
        <f>$C$8</f>
        <v>0.71299999999999997</v>
      </c>
      <c r="E13" s="24">
        <f>1-D13</f>
        <v>0.28700000000000003</v>
      </c>
      <c r="F13" s="23">
        <f>$C13*D13</f>
        <v>80081.30799999999</v>
      </c>
      <c r="G13" s="23">
        <f>$C13*E13</f>
        <v>32234.692000000003</v>
      </c>
      <c r="H13" s="23">
        <f>F13/$C$5</f>
        <v>7.5691217391304342</v>
      </c>
      <c r="I13" s="23">
        <f>G13/$C$6</f>
        <v>3.0398615616748401</v>
      </c>
      <c r="J13" s="25">
        <v>0.1</v>
      </c>
      <c r="K13" s="25">
        <v>0.1</v>
      </c>
      <c r="L13" s="23">
        <f>H13*J13</f>
        <v>0.75691217391304344</v>
      </c>
      <c r="M13" s="23">
        <f t="shared" ref="M13:M45" si="0">I13*K13</f>
        <v>0.30398615616748403</v>
      </c>
    </row>
    <row r="14" spans="2:13" x14ac:dyDescent="0.65">
      <c r="B14" s="22" t="s">
        <v>27</v>
      </c>
      <c r="C14" s="23">
        <v>1408078</v>
      </c>
      <c r="D14" s="24">
        <f t="shared" ref="D14:D45" si="1">$C$8</f>
        <v>0.71299999999999997</v>
      </c>
      <c r="E14" s="24">
        <f t="shared" ref="E14:E45" si="2">1-D14</f>
        <v>0.28700000000000003</v>
      </c>
      <c r="F14" s="23">
        <f t="shared" ref="F14:G45" si="3">$C14*D14</f>
        <v>1003959.6139999999</v>
      </c>
      <c r="G14" s="23">
        <f t="shared" si="3"/>
        <v>404118.38600000006</v>
      </c>
      <c r="H14" s="23">
        <f t="shared" ref="H14:H45" si="4">F14/$C$5</f>
        <v>94.89221304347825</v>
      </c>
      <c r="I14" s="23">
        <f t="shared" ref="I14:I45" si="5">G14/$C$6</f>
        <v>38.109994907582049</v>
      </c>
      <c r="J14" s="25">
        <v>0.1</v>
      </c>
      <c r="K14" s="25">
        <v>0.1</v>
      </c>
      <c r="L14" s="23">
        <f>H14*J14</f>
        <v>9.4892213043478257</v>
      </c>
      <c r="M14" s="23">
        <f t="shared" si="0"/>
        <v>3.810999490758205</v>
      </c>
    </row>
    <row r="15" spans="2:13" x14ac:dyDescent="0.65">
      <c r="B15" s="22" t="s">
        <v>28</v>
      </c>
      <c r="C15" s="23">
        <v>549178</v>
      </c>
      <c r="D15" s="24">
        <f t="shared" si="1"/>
        <v>0.71299999999999997</v>
      </c>
      <c r="E15" s="24">
        <f t="shared" si="2"/>
        <v>0.28700000000000003</v>
      </c>
      <c r="F15" s="23">
        <f t="shared" si="3"/>
        <v>391563.91399999999</v>
      </c>
      <c r="G15" s="23">
        <f t="shared" si="3"/>
        <v>157614.08600000001</v>
      </c>
      <c r="H15" s="23">
        <f t="shared" si="4"/>
        <v>37.00982173913043</v>
      </c>
      <c r="I15" s="23">
        <f t="shared" si="5"/>
        <v>14.863644473783479</v>
      </c>
      <c r="J15" s="25">
        <v>0.1</v>
      </c>
      <c r="K15" s="25">
        <v>0.1</v>
      </c>
      <c r="L15" s="23">
        <f t="shared" ref="L15:L45" si="6">H15*J15</f>
        <v>3.7009821739130433</v>
      </c>
      <c r="M15" s="23">
        <f t="shared" si="0"/>
        <v>1.4863644473783479</v>
      </c>
    </row>
    <row r="16" spans="2:13" x14ac:dyDescent="0.65">
      <c r="B16" s="22" t="s">
        <v>29</v>
      </c>
      <c r="C16" s="23">
        <v>6645888</v>
      </c>
      <c r="D16" s="24">
        <f t="shared" si="1"/>
        <v>0.71299999999999997</v>
      </c>
      <c r="E16" s="24">
        <f t="shared" si="2"/>
        <v>0.28700000000000003</v>
      </c>
      <c r="F16" s="23">
        <f t="shared" si="3"/>
        <v>4738518.1439999994</v>
      </c>
      <c r="G16" s="23">
        <f t="shared" si="3"/>
        <v>1907369.8560000001</v>
      </c>
      <c r="H16" s="23">
        <f t="shared" si="4"/>
        <v>447.87506086956517</v>
      </c>
      <c r="I16" s="23">
        <f t="shared" si="5"/>
        <v>179.87267597133157</v>
      </c>
      <c r="J16" s="25">
        <v>0.2</v>
      </c>
      <c r="K16" s="25">
        <v>0.2</v>
      </c>
      <c r="L16" s="23">
        <f t="shared" si="6"/>
        <v>89.575012173913038</v>
      </c>
      <c r="M16" s="23">
        <f t="shared" si="0"/>
        <v>35.974535194266316</v>
      </c>
    </row>
    <row r="17" spans="2:13" x14ac:dyDescent="0.65">
      <c r="B17" s="22" t="s">
        <v>30</v>
      </c>
      <c r="C17" s="23">
        <v>153291</v>
      </c>
      <c r="D17" s="24">
        <f t="shared" si="1"/>
        <v>0.71299999999999997</v>
      </c>
      <c r="E17" s="24">
        <f t="shared" si="2"/>
        <v>0.28700000000000003</v>
      </c>
      <c r="F17" s="23">
        <f t="shared" si="3"/>
        <v>109296.48299999999</v>
      </c>
      <c r="G17" s="23">
        <f t="shared" si="3"/>
        <v>43994.517000000007</v>
      </c>
      <c r="H17" s="23">
        <f t="shared" si="4"/>
        <v>10.330480434782608</v>
      </c>
      <c r="I17" s="23">
        <f t="shared" si="5"/>
        <v>4.1488605243304422</v>
      </c>
      <c r="J17" s="25">
        <v>0.1</v>
      </c>
      <c r="K17" s="25">
        <v>0.1</v>
      </c>
      <c r="L17" s="23">
        <f t="shared" si="6"/>
        <v>1.0330480434782607</v>
      </c>
      <c r="M17" s="23">
        <f t="shared" si="0"/>
        <v>0.41488605243304422</v>
      </c>
    </row>
    <row r="18" spans="2:13" x14ac:dyDescent="0.65">
      <c r="B18" s="22" t="s">
        <v>31</v>
      </c>
      <c r="C18" s="23">
        <v>422978</v>
      </c>
      <c r="D18" s="24">
        <f t="shared" si="1"/>
        <v>0.71299999999999997</v>
      </c>
      <c r="E18" s="24">
        <f t="shared" si="2"/>
        <v>0.28700000000000003</v>
      </c>
      <c r="F18" s="23">
        <f t="shared" si="3"/>
        <v>301583.31400000001</v>
      </c>
      <c r="G18" s="23">
        <f t="shared" si="3"/>
        <v>121394.68600000002</v>
      </c>
      <c r="H18" s="23">
        <f t="shared" si="4"/>
        <v>28.505039130434785</v>
      </c>
      <c r="I18" s="23">
        <f t="shared" si="5"/>
        <v>11.448008864579405</v>
      </c>
      <c r="J18" s="25">
        <v>0.1</v>
      </c>
      <c r="K18" s="25">
        <v>0.1</v>
      </c>
      <c r="L18" s="23">
        <f t="shared" si="6"/>
        <v>2.8505039130434788</v>
      </c>
      <c r="M18" s="23">
        <f t="shared" si="0"/>
        <v>1.1448008864579406</v>
      </c>
    </row>
    <row r="19" spans="2:13" x14ac:dyDescent="0.65">
      <c r="B19" s="22" t="s">
        <v>32</v>
      </c>
      <c r="C19" s="23">
        <v>1613421</v>
      </c>
      <c r="D19" s="24">
        <f t="shared" si="1"/>
        <v>0.71299999999999997</v>
      </c>
      <c r="E19" s="24">
        <f t="shared" si="2"/>
        <v>0.28700000000000003</v>
      </c>
      <c r="F19" s="23">
        <f t="shared" si="3"/>
        <v>1150369.173</v>
      </c>
      <c r="G19" s="23">
        <f t="shared" si="3"/>
        <v>463051.82700000005</v>
      </c>
      <c r="H19" s="23">
        <f t="shared" si="4"/>
        <v>108.7305456521739</v>
      </c>
      <c r="I19" s="23">
        <f t="shared" si="5"/>
        <v>43.667656261788011</v>
      </c>
      <c r="J19" s="25">
        <v>0.1</v>
      </c>
      <c r="K19" s="25">
        <v>0.1</v>
      </c>
      <c r="L19" s="23">
        <f t="shared" si="6"/>
        <v>10.873054565217391</v>
      </c>
      <c r="M19" s="23">
        <f t="shared" si="0"/>
        <v>4.3667656261788013</v>
      </c>
    </row>
    <row r="20" spans="2:13" x14ac:dyDescent="0.65">
      <c r="B20" s="22" t="s">
        <v>33</v>
      </c>
      <c r="C20" s="23">
        <v>458615</v>
      </c>
      <c r="D20" s="24">
        <f t="shared" si="1"/>
        <v>0.71299999999999997</v>
      </c>
      <c r="E20" s="24">
        <f t="shared" si="2"/>
        <v>0.28700000000000003</v>
      </c>
      <c r="F20" s="23">
        <f t="shared" si="3"/>
        <v>326992.495</v>
      </c>
      <c r="G20" s="23">
        <f t="shared" si="3"/>
        <v>131622.505</v>
      </c>
      <c r="H20" s="23">
        <f t="shared" si="4"/>
        <v>30.906663043478261</v>
      </c>
      <c r="I20" s="23">
        <f t="shared" si="5"/>
        <v>12.412533477932856</v>
      </c>
      <c r="J20" s="25">
        <v>0.1</v>
      </c>
      <c r="K20" s="25">
        <v>0.1</v>
      </c>
      <c r="L20" s="23">
        <f t="shared" si="6"/>
        <v>3.0906663043478262</v>
      </c>
      <c r="M20" s="23">
        <f t="shared" si="0"/>
        <v>1.2412533477932857</v>
      </c>
    </row>
    <row r="21" spans="2:13" x14ac:dyDescent="0.65">
      <c r="B21" s="22" t="s">
        <v>34</v>
      </c>
      <c r="C21" s="23">
        <v>763711</v>
      </c>
      <c r="D21" s="24">
        <f t="shared" si="1"/>
        <v>0.71299999999999997</v>
      </c>
      <c r="E21" s="24">
        <f t="shared" si="2"/>
        <v>0.28700000000000003</v>
      </c>
      <c r="F21" s="23">
        <f t="shared" si="3"/>
        <v>544525.94299999997</v>
      </c>
      <c r="G21" s="23">
        <f t="shared" si="3"/>
        <v>219185.05700000003</v>
      </c>
      <c r="H21" s="23">
        <f t="shared" si="4"/>
        <v>51.467480434782608</v>
      </c>
      <c r="I21" s="23">
        <f t="shared" si="5"/>
        <v>20.670035552621655</v>
      </c>
      <c r="J21" s="25">
        <v>0.1</v>
      </c>
      <c r="K21" s="25">
        <v>0.1</v>
      </c>
      <c r="L21" s="23">
        <f t="shared" si="6"/>
        <v>5.1467480434782615</v>
      </c>
      <c r="M21" s="23">
        <f t="shared" si="0"/>
        <v>2.0670035552621657</v>
      </c>
    </row>
    <row r="22" spans="2:13" x14ac:dyDescent="0.65">
      <c r="B22" s="22" t="s">
        <v>35</v>
      </c>
      <c r="C22" s="23">
        <v>306110</v>
      </c>
      <c r="D22" s="24">
        <f t="shared" si="1"/>
        <v>0.71299999999999997</v>
      </c>
      <c r="E22" s="24">
        <f t="shared" si="2"/>
        <v>0.28700000000000003</v>
      </c>
      <c r="F22" s="23">
        <f t="shared" si="3"/>
        <v>218256.43</v>
      </c>
      <c r="G22" s="23">
        <f t="shared" si="3"/>
        <v>87853.57</v>
      </c>
      <c r="H22" s="23">
        <f t="shared" si="4"/>
        <v>20.629152173913042</v>
      </c>
      <c r="I22" s="23">
        <f t="shared" si="5"/>
        <v>8.2849462466993593</v>
      </c>
      <c r="J22" s="25">
        <v>0.2</v>
      </c>
      <c r="K22" s="25">
        <v>0.2</v>
      </c>
      <c r="L22" s="23">
        <f t="shared" si="6"/>
        <v>4.1258304347826087</v>
      </c>
      <c r="M22" s="23">
        <f t="shared" si="0"/>
        <v>1.6569892493398719</v>
      </c>
    </row>
    <row r="23" spans="2:13" x14ac:dyDescent="0.65">
      <c r="B23" s="22" t="s">
        <v>36</v>
      </c>
      <c r="C23" s="23">
        <v>1065021</v>
      </c>
      <c r="D23" s="24">
        <f t="shared" si="1"/>
        <v>0.71299999999999997</v>
      </c>
      <c r="E23" s="24">
        <f t="shared" si="2"/>
        <v>0.28700000000000003</v>
      </c>
      <c r="F23" s="23">
        <f t="shared" si="3"/>
        <v>759359.973</v>
      </c>
      <c r="G23" s="23">
        <f t="shared" si="3"/>
        <v>305661.02700000006</v>
      </c>
      <c r="H23" s="23">
        <f t="shared" si="4"/>
        <v>71.773154347826093</v>
      </c>
      <c r="I23" s="23">
        <f t="shared" si="5"/>
        <v>28.825068559034332</v>
      </c>
      <c r="J23" s="25">
        <v>0.1</v>
      </c>
      <c r="K23" s="25">
        <v>0.1</v>
      </c>
      <c r="L23" s="23">
        <f t="shared" si="6"/>
        <v>7.17731543478261</v>
      </c>
      <c r="M23" s="23">
        <f t="shared" si="0"/>
        <v>2.8825068559034333</v>
      </c>
    </row>
    <row r="24" spans="2:13" x14ac:dyDescent="0.65">
      <c r="B24" s="22" t="s">
        <v>37</v>
      </c>
      <c r="C24" s="23">
        <v>601397</v>
      </c>
      <c r="D24" s="24">
        <f t="shared" si="1"/>
        <v>0.71299999999999997</v>
      </c>
      <c r="E24" s="24">
        <f t="shared" si="2"/>
        <v>0.28700000000000003</v>
      </c>
      <c r="F24" s="23">
        <f t="shared" si="3"/>
        <v>428796.06099999999</v>
      </c>
      <c r="G24" s="23">
        <f t="shared" si="3"/>
        <v>172600.93900000001</v>
      </c>
      <c r="H24" s="23">
        <f t="shared" si="4"/>
        <v>40.528928260869563</v>
      </c>
      <c r="I24" s="23">
        <f t="shared" si="5"/>
        <v>16.27696520181064</v>
      </c>
      <c r="J24" s="25">
        <v>0.1</v>
      </c>
      <c r="K24" s="25">
        <v>0.1</v>
      </c>
      <c r="L24" s="23">
        <f t="shared" si="6"/>
        <v>4.0528928260869561</v>
      </c>
      <c r="M24" s="23">
        <f t="shared" si="0"/>
        <v>1.627696520181064</v>
      </c>
    </row>
    <row r="25" spans="2:13" x14ac:dyDescent="0.65">
      <c r="B25" s="22" t="s">
        <v>38</v>
      </c>
      <c r="C25" s="23">
        <v>236136</v>
      </c>
      <c r="D25" s="24">
        <f t="shared" si="1"/>
        <v>0.71299999999999997</v>
      </c>
      <c r="E25" s="24">
        <f t="shared" si="2"/>
        <v>0.28700000000000003</v>
      </c>
      <c r="F25" s="23">
        <f t="shared" si="3"/>
        <v>168364.96799999999</v>
      </c>
      <c r="G25" s="23">
        <f t="shared" si="3"/>
        <v>67771.032000000007</v>
      </c>
      <c r="H25" s="23">
        <f t="shared" si="4"/>
        <v>15.913513043478261</v>
      </c>
      <c r="I25" s="23">
        <f t="shared" si="5"/>
        <v>6.3910818559034333</v>
      </c>
      <c r="J25" s="25">
        <v>0.1</v>
      </c>
      <c r="K25" s="25">
        <v>0.1</v>
      </c>
      <c r="L25" s="23">
        <f t="shared" si="6"/>
        <v>1.5913513043478262</v>
      </c>
      <c r="M25" s="23">
        <f t="shared" si="0"/>
        <v>0.63910818559034333</v>
      </c>
    </row>
    <row r="26" spans="2:13" x14ac:dyDescent="0.65">
      <c r="B26" s="22" t="s">
        <v>39</v>
      </c>
      <c r="C26" s="23">
        <v>8467249</v>
      </c>
      <c r="D26" s="24">
        <f t="shared" si="1"/>
        <v>0.71299999999999997</v>
      </c>
      <c r="E26" s="24">
        <f t="shared" si="2"/>
        <v>0.28700000000000003</v>
      </c>
      <c r="F26" s="23">
        <f t="shared" si="3"/>
        <v>6037148.5369999995</v>
      </c>
      <c r="G26" s="23">
        <f t="shared" si="3"/>
        <v>2430100.4630000005</v>
      </c>
      <c r="H26" s="23">
        <f t="shared" si="4"/>
        <v>570.61895434782605</v>
      </c>
      <c r="I26" s="23">
        <f t="shared" si="5"/>
        <v>229.16828206337235</v>
      </c>
      <c r="J26" s="25">
        <v>0.4</v>
      </c>
      <c r="K26" s="25">
        <v>0.4</v>
      </c>
      <c r="L26" s="23">
        <f t="shared" si="6"/>
        <v>228.24758173913042</v>
      </c>
      <c r="M26" s="23">
        <f t="shared" si="0"/>
        <v>91.667312825348944</v>
      </c>
    </row>
    <row r="27" spans="2:13" x14ac:dyDescent="0.65">
      <c r="B27" s="22" t="s">
        <v>40</v>
      </c>
      <c r="C27" s="23">
        <v>437108</v>
      </c>
      <c r="D27" s="24">
        <f t="shared" si="1"/>
        <v>0.71299999999999997</v>
      </c>
      <c r="E27" s="24">
        <f t="shared" si="2"/>
        <v>0.28700000000000003</v>
      </c>
      <c r="F27" s="23">
        <f t="shared" si="3"/>
        <v>311658.00399999996</v>
      </c>
      <c r="G27" s="23">
        <f t="shared" si="3"/>
        <v>125449.99600000001</v>
      </c>
      <c r="H27" s="23">
        <f t="shared" si="4"/>
        <v>29.457278260869561</v>
      </c>
      <c r="I27" s="23">
        <f t="shared" si="5"/>
        <v>11.830440965673333</v>
      </c>
      <c r="J27" s="25">
        <v>0.1</v>
      </c>
      <c r="K27" s="25">
        <v>0.1</v>
      </c>
      <c r="L27" s="23">
        <f t="shared" si="6"/>
        <v>2.9457278260869564</v>
      </c>
      <c r="M27" s="23">
        <f t="shared" si="0"/>
        <v>1.1830440965673332</v>
      </c>
    </row>
    <row r="28" spans="2:13" x14ac:dyDescent="0.65">
      <c r="B28" s="22" t="s">
        <v>41</v>
      </c>
      <c r="C28" s="23">
        <v>1155051</v>
      </c>
      <c r="D28" s="24">
        <f t="shared" si="1"/>
        <v>0.71299999999999997</v>
      </c>
      <c r="E28" s="24">
        <f t="shared" si="2"/>
        <v>0.28700000000000003</v>
      </c>
      <c r="F28" s="23">
        <f t="shared" si="3"/>
        <v>823551.36300000001</v>
      </c>
      <c r="G28" s="23">
        <f t="shared" si="3"/>
        <v>331499.63700000005</v>
      </c>
      <c r="H28" s="23">
        <f t="shared" si="4"/>
        <v>77.840393478260864</v>
      </c>
      <c r="I28" s="23">
        <f t="shared" si="5"/>
        <v>31.261753772161452</v>
      </c>
      <c r="J28" s="25">
        <v>0.1</v>
      </c>
      <c r="K28" s="25">
        <v>0.1</v>
      </c>
      <c r="L28" s="23">
        <f t="shared" si="6"/>
        <v>7.784039347826087</v>
      </c>
      <c r="M28" s="23">
        <f t="shared" si="0"/>
        <v>3.1261753772161454</v>
      </c>
    </row>
    <row r="29" spans="2:13" x14ac:dyDescent="0.65">
      <c r="B29" s="22" t="s">
        <v>42</v>
      </c>
      <c r="C29" s="23">
        <v>8582229</v>
      </c>
      <c r="D29" s="24">
        <f t="shared" si="1"/>
        <v>0.71299999999999997</v>
      </c>
      <c r="E29" s="24">
        <f t="shared" si="2"/>
        <v>0.28700000000000003</v>
      </c>
      <c r="F29" s="23">
        <f t="shared" si="3"/>
        <v>6119129.2769999998</v>
      </c>
      <c r="G29" s="23">
        <f t="shared" si="3"/>
        <v>2463099.7230000002</v>
      </c>
      <c r="H29" s="23">
        <f t="shared" si="4"/>
        <v>578.36760652173916</v>
      </c>
      <c r="I29" s="23">
        <f t="shared" si="5"/>
        <v>232.2802454734063</v>
      </c>
      <c r="J29" s="25">
        <v>0.4</v>
      </c>
      <c r="K29" s="25">
        <v>0.4</v>
      </c>
      <c r="L29" s="23">
        <f t="shared" si="6"/>
        <v>231.34704260869569</v>
      </c>
      <c r="M29" s="23">
        <f t="shared" si="0"/>
        <v>92.912098189362524</v>
      </c>
    </row>
    <row r="30" spans="2:13" x14ac:dyDescent="0.65">
      <c r="B30" s="22" t="s">
        <v>43</v>
      </c>
      <c r="C30" s="23">
        <v>850718</v>
      </c>
      <c r="D30" s="24">
        <f t="shared" si="1"/>
        <v>0.71299999999999997</v>
      </c>
      <c r="E30" s="24">
        <f t="shared" si="2"/>
        <v>0.28700000000000003</v>
      </c>
      <c r="F30" s="23">
        <f t="shared" si="3"/>
        <v>606561.93400000001</v>
      </c>
      <c r="G30" s="23">
        <f t="shared" si="3"/>
        <v>244156.06600000002</v>
      </c>
      <c r="H30" s="23">
        <f t="shared" si="4"/>
        <v>57.330995652173911</v>
      </c>
      <c r="I30" s="23">
        <f t="shared" si="5"/>
        <v>23.024902489626559</v>
      </c>
      <c r="J30" s="25">
        <v>0.1</v>
      </c>
      <c r="K30" s="25">
        <v>0.1</v>
      </c>
      <c r="L30" s="23">
        <f t="shared" si="6"/>
        <v>5.7330995652173913</v>
      </c>
      <c r="M30" s="23">
        <f t="shared" si="0"/>
        <v>2.302490248962656</v>
      </c>
    </row>
    <row r="31" spans="2:13" x14ac:dyDescent="0.65">
      <c r="B31" s="22" t="s">
        <v>44</v>
      </c>
      <c r="C31" s="23">
        <v>13750</v>
      </c>
      <c r="D31" s="24">
        <f t="shared" si="1"/>
        <v>0.71299999999999997</v>
      </c>
      <c r="E31" s="24">
        <f t="shared" si="2"/>
        <v>0.28700000000000003</v>
      </c>
      <c r="F31" s="23">
        <f t="shared" si="3"/>
        <v>9803.75</v>
      </c>
      <c r="G31" s="23">
        <f t="shared" si="3"/>
        <v>3946.2500000000005</v>
      </c>
      <c r="H31" s="23">
        <f t="shared" si="4"/>
        <v>0.92663043478260865</v>
      </c>
      <c r="I31" s="23">
        <f t="shared" si="5"/>
        <v>0.37214730290456438</v>
      </c>
      <c r="J31" s="25">
        <v>0.1</v>
      </c>
      <c r="K31" s="25">
        <v>0.1</v>
      </c>
      <c r="L31" s="23">
        <f t="shared" si="6"/>
        <v>9.2663043478260876E-2</v>
      </c>
      <c r="M31" s="23">
        <f t="shared" si="0"/>
        <v>3.7214730290456438E-2</v>
      </c>
    </row>
    <row r="32" spans="2:13" x14ac:dyDescent="0.65">
      <c r="B32" s="22" t="s">
        <v>45</v>
      </c>
      <c r="C32" s="23">
        <v>778950</v>
      </c>
      <c r="D32" s="24">
        <f t="shared" si="1"/>
        <v>0.71299999999999997</v>
      </c>
      <c r="E32" s="24">
        <f t="shared" si="2"/>
        <v>0.28700000000000003</v>
      </c>
      <c r="F32" s="23">
        <f t="shared" si="3"/>
        <v>555391.35</v>
      </c>
      <c r="G32" s="23">
        <f t="shared" si="3"/>
        <v>223558.65000000002</v>
      </c>
      <c r="H32" s="23">
        <f t="shared" si="4"/>
        <v>52.494456521739131</v>
      </c>
      <c r="I32" s="23">
        <f t="shared" si="5"/>
        <v>21.082483025273483</v>
      </c>
      <c r="J32" s="25">
        <v>0.1</v>
      </c>
      <c r="K32" s="25">
        <v>0.1</v>
      </c>
      <c r="L32" s="23">
        <f t="shared" si="6"/>
        <v>5.2494456521739137</v>
      </c>
      <c r="M32" s="23">
        <f t="shared" si="0"/>
        <v>2.1082483025273482</v>
      </c>
    </row>
    <row r="33" spans="2:13" x14ac:dyDescent="0.65">
      <c r="B33" s="22" t="s">
        <v>46</v>
      </c>
      <c r="C33" s="23">
        <v>658601</v>
      </c>
      <c r="D33" s="24">
        <f t="shared" si="1"/>
        <v>0.71299999999999997</v>
      </c>
      <c r="E33" s="24">
        <f t="shared" si="2"/>
        <v>0.28700000000000003</v>
      </c>
      <c r="F33" s="23">
        <f t="shared" si="3"/>
        <v>469582.51299999998</v>
      </c>
      <c r="G33" s="23">
        <f t="shared" si="3"/>
        <v>189018.48700000002</v>
      </c>
      <c r="H33" s="23">
        <f t="shared" si="4"/>
        <v>44.383980434782607</v>
      </c>
      <c r="I33" s="23">
        <f t="shared" si="5"/>
        <v>17.825206242927198</v>
      </c>
      <c r="J33" s="25">
        <v>0</v>
      </c>
      <c r="K33" s="25">
        <v>0</v>
      </c>
      <c r="L33" s="23">
        <f t="shared" si="6"/>
        <v>0</v>
      </c>
      <c r="M33" s="23">
        <f t="shared" si="0"/>
        <v>0</v>
      </c>
    </row>
    <row r="34" spans="2:13" x14ac:dyDescent="0.65">
      <c r="B34" s="22" t="s">
        <v>47</v>
      </c>
      <c r="C34" s="23">
        <v>3398915</v>
      </c>
      <c r="D34" s="24">
        <f t="shared" si="1"/>
        <v>0.71299999999999997</v>
      </c>
      <c r="E34" s="24">
        <f t="shared" si="2"/>
        <v>0.28700000000000003</v>
      </c>
      <c r="F34" s="23">
        <f t="shared" si="3"/>
        <v>2423426.395</v>
      </c>
      <c r="G34" s="23">
        <f t="shared" si="3"/>
        <v>975488.6050000001</v>
      </c>
      <c r="H34" s="23">
        <f t="shared" si="4"/>
        <v>229.05731521739131</v>
      </c>
      <c r="I34" s="23">
        <f t="shared" si="5"/>
        <v>91.992512731044897</v>
      </c>
      <c r="J34" s="25">
        <v>0.1</v>
      </c>
      <c r="K34" s="25">
        <v>0.1</v>
      </c>
      <c r="L34" s="23">
        <f t="shared" si="6"/>
        <v>22.905731521739131</v>
      </c>
      <c r="M34" s="23">
        <f t="shared" si="0"/>
        <v>9.1992512731044904</v>
      </c>
    </row>
    <row r="35" spans="2:13" x14ac:dyDescent="0.65">
      <c r="B35" s="22" t="s">
        <v>48</v>
      </c>
      <c r="C35" s="23">
        <v>480203</v>
      </c>
      <c r="D35" s="24">
        <f t="shared" si="1"/>
        <v>0.71299999999999997</v>
      </c>
      <c r="E35" s="24">
        <f t="shared" si="2"/>
        <v>0.28700000000000003</v>
      </c>
      <c r="F35" s="23">
        <f t="shared" si="3"/>
        <v>342384.739</v>
      </c>
      <c r="G35" s="23">
        <f t="shared" si="3"/>
        <v>137818.26100000003</v>
      </c>
      <c r="H35" s="23">
        <f t="shared" si="4"/>
        <v>32.36150652173913</v>
      </c>
      <c r="I35" s="23">
        <f t="shared" si="5"/>
        <v>12.996818276122221</v>
      </c>
      <c r="J35" s="25">
        <v>0.1</v>
      </c>
      <c r="K35" s="25">
        <v>0.1</v>
      </c>
      <c r="L35" s="23">
        <f t="shared" si="6"/>
        <v>3.2361506521739134</v>
      </c>
      <c r="M35" s="23">
        <f t="shared" si="0"/>
        <v>1.2996818276122222</v>
      </c>
    </row>
    <row r="36" spans="2:13" x14ac:dyDescent="0.65">
      <c r="B36" s="22" t="s">
        <v>49</v>
      </c>
      <c r="C36" s="23">
        <v>546472</v>
      </c>
      <c r="D36" s="24">
        <f t="shared" si="1"/>
        <v>0.71299999999999997</v>
      </c>
      <c r="E36" s="24">
        <f t="shared" si="2"/>
        <v>0.28700000000000003</v>
      </c>
      <c r="F36" s="23">
        <f t="shared" si="3"/>
        <v>389634.53599999996</v>
      </c>
      <c r="G36" s="23">
        <f t="shared" si="3"/>
        <v>156837.46400000001</v>
      </c>
      <c r="H36" s="23">
        <f t="shared" si="4"/>
        <v>36.827460869565215</v>
      </c>
      <c r="I36" s="23">
        <f t="shared" si="5"/>
        <v>14.790405884571861</v>
      </c>
      <c r="J36" s="25">
        <v>0.1</v>
      </c>
      <c r="K36" s="25">
        <v>0.1</v>
      </c>
      <c r="L36" s="23">
        <f t="shared" si="6"/>
        <v>3.6827460869565218</v>
      </c>
      <c r="M36" s="23">
        <f t="shared" si="0"/>
        <v>1.4790405884571862</v>
      </c>
    </row>
    <row r="37" spans="2:13" x14ac:dyDescent="0.65">
      <c r="B37" s="22" t="s">
        <v>50</v>
      </c>
      <c r="C37" s="23">
        <v>1101483</v>
      </c>
      <c r="D37" s="24">
        <f t="shared" si="1"/>
        <v>0.71299999999999997</v>
      </c>
      <c r="E37" s="24">
        <f t="shared" si="2"/>
        <v>0.28700000000000003</v>
      </c>
      <c r="F37" s="23">
        <f t="shared" si="3"/>
        <v>785357.37899999996</v>
      </c>
      <c r="G37" s="23">
        <f t="shared" si="3"/>
        <v>316125.62100000004</v>
      </c>
      <c r="H37" s="23">
        <f t="shared" si="4"/>
        <v>74.230376086956511</v>
      </c>
      <c r="I37" s="23">
        <f t="shared" si="5"/>
        <v>29.811922010562057</v>
      </c>
      <c r="J37" s="25">
        <v>0.1</v>
      </c>
      <c r="K37" s="25">
        <v>0.1</v>
      </c>
      <c r="L37" s="23">
        <f t="shared" si="6"/>
        <v>7.4230376086956511</v>
      </c>
      <c r="M37" s="23">
        <f t="shared" si="0"/>
        <v>2.981192201056206</v>
      </c>
    </row>
    <row r="38" spans="2:13" x14ac:dyDescent="0.65">
      <c r="B38" s="22" t="s">
        <v>51</v>
      </c>
      <c r="C38" s="23">
        <v>117474</v>
      </c>
      <c r="D38" s="24">
        <f t="shared" si="1"/>
        <v>0.71299999999999997</v>
      </c>
      <c r="E38" s="24">
        <f t="shared" si="2"/>
        <v>0.28700000000000003</v>
      </c>
      <c r="F38" s="23">
        <f t="shared" si="3"/>
        <v>83758.962</v>
      </c>
      <c r="G38" s="23">
        <f t="shared" si="3"/>
        <v>33715.038</v>
      </c>
      <c r="H38" s="23">
        <f t="shared" si="4"/>
        <v>7.9167260869565217</v>
      </c>
      <c r="I38" s="23">
        <f t="shared" si="5"/>
        <v>3.1794641644662391</v>
      </c>
      <c r="J38" s="25">
        <v>0.1</v>
      </c>
      <c r="K38" s="25">
        <v>0.1</v>
      </c>
      <c r="L38" s="23">
        <f t="shared" si="6"/>
        <v>0.79167260869565226</v>
      </c>
      <c r="M38" s="23">
        <f t="shared" si="0"/>
        <v>0.31794641644662391</v>
      </c>
    </row>
    <row r="39" spans="2:13" x14ac:dyDescent="0.65">
      <c r="B39" s="22" t="s">
        <v>52</v>
      </c>
      <c r="C39" s="23">
        <v>2137585</v>
      </c>
      <c r="D39" s="24">
        <f t="shared" si="1"/>
        <v>0.71299999999999997</v>
      </c>
      <c r="E39" s="24">
        <f t="shared" si="2"/>
        <v>0.28700000000000003</v>
      </c>
      <c r="F39" s="23">
        <f t="shared" si="3"/>
        <v>1524098.105</v>
      </c>
      <c r="G39" s="23">
        <f t="shared" si="3"/>
        <v>613486.89500000002</v>
      </c>
      <c r="H39" s="23">
        <f t="shared" si="4"/>
        <v>144.05464130434783</v>
      </c>
      <c r="I39" s="23">
        <f t="shared" si="5"/>
        <v>57.8542903621275</v>
      </c>
      <c r="J39" s="25">
        <v>0.2</v>
      </c>
      <c r="K39" s="25">
        <v>0.2</v>
      </c>
      <c r="L39" s="23">
        <f t="shared" si="6"/>
        <v>28.810928260869566</v>
      </c>
      <c r="M39" s="23">
        <f t="shared" si="0"/>
        <v>11.570858072425501</v>
      </c>
    </row>
    <row r="40" spans="2:13" x14ac:dyDescent="0.65">
      <c r="B40" s="22" t="s">
        <v>53</v>
      </c>
      <c r="C40" s="23">
        <v>1649477</v>
      </c>
      <c r="D40" s="24">
        <f t="shared" si="1"/>
        <v>0.71299999999999997</v>
      </c>
      <c r="E40" s="24">
        <f t="shared" si="2"/>
        <v>0.28700000000000003</v>
      </c>
      <c r="F40" s="23">
        <f t="shared" si="3"/>
        <v>1176077.101</v>
      </c>
      <c r="G40" s="23">
        <f t="shared" si="3"/>
        <v>473399.89900000003</v>
      </c>
      <c r="H40" s="23">
        <f t="shared" si="4"/>
        <v>111.16040652173913</v>
      </c>
      <c r="I40" s="23">
        <f t="shared" si="5"/>
        <v>44.643521218408154</v>
      </c>
      <c r="J40" s="25">
        <v>0.1</v>
      </c>
      <c r="K40" s="25">
        <v>0.1</v>
      </c>
      <c r="L40" s="23">
        <f t="shared" si="6"/>
        <v>11.116040652173915</v>
      </c>
      <c r="M40" s="23">
        <f t="shared" si="0"/>
        <v>4.4643521218408155</v>
      </c>
    </row>
    <row r="41" spans="2:13" x14ac:dyDescent="0.65">
      <c r="B41" s="22" t="s">
        <v>54</v>
      </c>
      <c r="C41" s="23">
        <v>578044</v>
      </c>
      <c r="D41" s="24">
        <f t="shared" si="1"/>
        <v>0.71299999999999997</v>
      </c>
      <c r="E41" s="24">
        <f t="shared" si="2"/>
        <v>0.28700000000000003</v>
      </c>
      <c r="F41" s="23">
        <f t="shared" si="3"/>
        <v>412145.37199999997</v>
      </c>
      <c r="G41" s="23">
        <f t="shared" si="3"/>
        <v>165898.62800000003</v>
      </c>
      <c r="H41" s="23">
        <f t="shared" si="4"/>
        <v>38.95513913043478</v>
      </c>
      <c r="I41" s="23">
        <f t="shared" si="5"/>
        <v>15.644910222557527</v>
      </c>
      <c r="J41" s="25">
        <v>0.1</v>
      </c>
      <c r="K41" s="25">
        <v>0.1</v>
      </c>
      <c r="L41" s="23">
        <f t="shared" si="6"/>
        <v>3.8955139130434784</v>
      </c>
      <c r="M41" s="23">
        <f t="shared" si="0"/>
        <v>1.5644910222557529</v>
      </c>
    </row>
    <row r="42" spans="2:13" x14ac:dyDescent="0.65">
      <c r="B42" s="22" t="s">
        <v>55</v>
      </c>
      <c r="C42" s="23">
        <v>1071131</v>
      </c>
      <c r="D42" s="24">
        <f t="shared" si="1"/>
        <v>0.71299999999999997</v>
      </c>
      <c r="E42" s="24">
        <f t="shared" si="2"/>
        <v>0.28700000000000003</v>
      </c>
      <c r="F42" s="23">
        <f t="shared" si="3"/>
        <v>763716.40299999993</v>
      </c>
      <c r="G42" s="23">
        <f t="shared" si="3"/>
        <v>307414.59700000001</v>
      </c>
      <c r="H42" s="23">
        <f t="shared" si="4"/>
        <v>72.184915217391293</v>
      </c>
      <c r="I42" s="23">
        <f t="shared" si="5"/>
        <v>28.990437287815919</v>
      </c>
      <c r="J42" s="25">
        <v>0.1</v>
      </c>
      <c r="K42" s="25">
        <v>0.1</v>
      </c>
      <c r="L42" s="23">
        <f t="shared" si="6"/>
        <v>7.2184915217391294</v>
      </c>
      <c r="M42" s="23">
        <f t="shared" si="0"/>
        <v>2.8990437287815922</v>
      </c>
    </row>
    <row r="43" spans="2:13" x14ac:dyDescent="0.65">
      <c r="B43" s="22" t="s">
        <v>56</v>
      </c>
      <c r="C43" s="23">
        <v>540095</v>
      </c>
      <c r="D43" s="24">
        <f t="shared" si="1"/>
        <v>0.71299999999999997</v>
      </c>
      <c r="E43" s="24">
        <f t="shared" si="2"/>
        <v>0.28700000000000003</v>
      </c>
      <c r="F43" s="23">
        <f t="shared" si="3"/>
        <v>385087.73499999999</v>
      </c>
      <c r="G43" s="23">
        <f t="shared" si="3"/>
        <v>155007.26500000001</v>
      </c>
      <c r="H43" s="23">
        <f t="shared" si="4"/>
        <v>36.397706521739131</v>
      </c>
      <c r="I43" s="23">
        <f t="shared" si="5"/>
        <v>14.617810731799322</v>
      </c>
      <c r="J43" s="25">
        <v>0.1</v>
      </c>
      <c r="K43" s="25">
        <v>0.1</v>
      </c>
      <c r="L43" s="23">
        <f t="shared" si="6"/>
        <v>3.6397706521739135</v>
      </c>
      <c r="M43" s="23">
        <f t="shared" si="0"/>
        <v>1.4617810731799323</v>
      </c>
    </row>
    <row r="44" spans="2:13" x14ac:dyDescent="0.65">
      <c r="B44" s="22" t="s">
        <v>57</v>
      </c>
      <c r="C44" s="23">
        <v>1517333</v>
      </c>
      <c r="D44" s="24">
        <f t="shared" si="1"/>
        <v>0.71299999999999997</v>
      </c>
      <c r="E44" s="24">
        <f t="shared" si="2"/>
        <v>0.28700000000000003</v>
      </c>
      <c r="F44" s="23">
        <f t="shared" si="3"/>
        <v>1081858.429</v>
      </c>
      <c r="G44" s="23">
        <f t="shared" si="3"/>
        <v>435474.57100000005</v>
      </c>
      <c r="H44" s="23">
        <f t="shared" si="4"/>
        <v>102.25505</v>
      </c>
      <c r="I44" s="23">
        <f t="shared" si="5"/>
        <v>41.067009713315734</v>
      </c>
      <c r="J44" s="25">
        <v>0.1</v>
      </c>
      <c r="K44" s="25">
        <v>0.1</v>
      </c>
      <c r="L44" s="23">
        <f t="shared" si="6"/>
        <v>10.225505</v>
      </c>
      <c r="M44" s="23">
        <f t="shared" si="0"/>
        <v>4.1067009713315734</v>
      </c>
    </row>
    <row r="45" spans="2:13" x14ac:dyDescent="0.65">
      <c r="B45" s="22" t="s">
        <v>58</v>
      </c>
      <c r="C45" s="23">
        <v>45000</v>
      </c>
      <c r="D45" s="24">
        <f t="shared" si="1"/>
        <v>0.71299999999999997</v>
      </c>
      <c r="E45" s="24">
        <f t="shared" si="2"/>
        <v>0.28700000000000003</v>
      </c>
      <c r="F45" s="23">
        <f t="shared" si="3"/>
        <v>32085</v>
      </c>
      <c r="G45" s="23">
        <f t="shared" si="3"/>
        <v>12915.000000000002</v>
      </c>
      <c r="H45" s="23">
        <f t="shared" si="4"/>
        <v>3.0326086956521738</v>
      </c>
      <c r="I45" s="23">
        <f t="shared" si="5"/>
        <v>1.2179366276876653</v>
      </c>
      <c r="J45" s="25">
        <v>0.1</v>
      </c>
      <c r="K45" s="25">
        <v>0.1</v>
      </c>
      <c r="L45" s="23">
        <f t="shared" si="6"/>
        <v>0.30326086956521742</v>
      </c>
      <c r="M45" s="23">
        <f t="shared" si="0"/>
        <v>0.12179366276876653</v>
      </c>
    </row>
    <row r="46" spans="2:13" x14ac:dyDescent="0.65">
      <c r="B46" s="26" t="s">
        <v>15</v>
      </c>
      <c r="C46" s="27">
        <f>SUM(C13:C45)</f>
        <v>48463008</v>
      </c>
      <c r="D46" s="22"/>
      <c r="E46" s="27"/>
      <c r="F46" s="27">
        <f>SUM(F13:F45)</f>
        <v>34554124.704000004</v>
      </c>
      <c r="G46" s="27">
        <f>SUM(G13:G45)</f>
        <v>13908883.296000002</v>
      </c>
      <c r="H46" s="27">
        <f>SUM(H13:H45)</f>
        <v>3265.9853217391305</v>
      </c>
      <c r="I46" s="27">
        <f>SUM(I13:I45)</f>
        <v>1311.6638340248965</v>
      </c>
      <c r="L46" s="27">
        <f>SUM(L13:L45)</f>
        <v>728.11198782608665</v>
      </c>
      <c r="M46" s="27">
        <f>SUM(M13:M45)</f>
        <v>292.41961229724637</v>
      </c>
    </row>
    <row r="47" spans="2:13" x14ac:dyDescent="0.65">
      <c r="L47" s="28"/>
      <c r="M47" s="28"/>
    </row>
    <row r="49" spans="6:7" x14ac:dyDescent="0.65">
      <c r="F49" s="27"/>
      <c r="G4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Denison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2025-05-29T16:56:39Z</dcterms:created>
  <dcterms:modified xsi:type="dcterms:W3CDTF">2025-05-29T16:56:39Z</dcterms:modified>
</cp:coreProperties>
</file>