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2367E484-9940-4C83-98E6-9F7601780CA6}" xr6:coauthVersionLast="47" xr6:coauthVersionMax="47" xr10:uidLastSave="{00000000-0000-0000-0000-000000000000}"/>
  <bookViews>
    <workbookView xWindow="25822" yWindow="-98" windowWidth="28995" windowHeight="15675" xr2:uid="{9CEA447B-5D9B-4A69-91AF-9ABEAD36D3BC}"/>
  </bookViews>
  <sheets>
    <sheet name="Town of Pottsboro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K16" i="1"/>
  <c r="K15" i="1"/>
  <c r="K14" i="1"/>
  <c r="K13" i="1"/>
  <c r="C8" i="1"/>
  <c r="D14" i="1" l="1"/>
  <c r="D16" i="1"/>
  <c r="D13" i="1"/>
  <c r="C9" i="1"/>
  <c r="D15" i="1"/>
  <c r="F13" i="1" l="1"/>
  <c r="E13" i="1"/>
  <c r="G13" i="1" s="1"/>
  <c r="F15" i="1"/>
  <c r="H15" i="1" s="1"/>
  <c r="L15" i="1" s="1"/>
  <c r="E15" i="1"/>
  <c r="G15" i="1" s="1"/>
  <c r="I15" i="1" s="1"/>
  <c r="M15" i="1" s="1"/>
  <c r="F16" i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I13" i="1" l="1"/>
  <c r="G17" i="1"/>
  <c r="H13" i="1"/>
  <c r="F17" i="1"/>
  <c r="L13" i="1" l="1"/>
  <c r="L17" i="1" s="1"/>
  <c r="H17" i="1"/>
  <c r="M13" i="1"/>
  <c r="M17" i="1" s="1"/>
  <c r="I17" i="1"/>
</calcChain>
</file>

<file path=xl/sharedStrings.xml><?xml version="1.0" encoding="utf-8"?>
<sst xmlns="http://schemas.openxmlformats.org/spreadsheetml/2006/main" count="39" uniqueCount="30">
  <si>
    <t>Municipality</t>
  </si>
  <si>
    <t>Town of Pottsboro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</si>
  <si>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</si>
  <si>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</si>
  <si>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</si>
  <si>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</si>
  <si>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</si>
  <si>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</si>
  <si>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</si>
  <si>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</si>
  <si>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</si>
  <si>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</si>
  <si>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</si>
  <si>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</si>
  <si>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</si>
  <si>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</si>
  <si>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</si>
  <si>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</si>
  <si>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</si>
  <si>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</si>
  <si>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</si>
  <si>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</si>
  <si>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</si>
  <si>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</si>
  <si>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</si>
  <si>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</si>
  <si>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</si>
  <si>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Police</t>
  </si>
  <si>
    <t>Court</t>
  </si>
  <si>
    <t>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</si>
</sst>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9" fontId="9" fillId="0" borderId="0" xfId="4" applyNumberFormat="1" applyFont="1"/>
    <xf numFmtId="164" fontId="3" fillId="0" borderId="0" xfId="1" applyNumberFormat="1" applyFont="1"/>
    <xf numFmtId="164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644D47E7-329A-4B65-941F-EDF592367876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EDD4-1235-4E85-BE1E-320B98AE4880}">
  <sheetPr codeName="Sheet9"/>
  <dimension ref="B1:M21"/>
  <sheetViews>
    <sheetView tabSelected="1" workbookViewId="0">
      <selection activeCell="G8" sqref="G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2779</v>
      </c>
      <c r="D3" s="5" t="s">
        <v>3</v>
      </c>
    </row>
    <row r="4" spans="2:13" x14ac:dyDescent="0.65">
      <c r="B4" s="3" t="s">
        <v>4</v>
      </c>
      <c r="C4" s="7">
        <v>2.64</v>
      </c>
      <c r="D4" s="5" t="s">
        <v>5</v>
      </c>
    </row>
    <row r="5" spans="2:13" x14ac:dyDescent="0.65">
      <c r="B5" s="3" t="s">
        <v>6</v>
      </c>
      <c r="C5" s="6">
        <v>1053</v>
      </c>
      <c r="D5" s="5" t="s">
        <v>7</v>
      </c>
    </row>
    <row r="6" spans="2:13" x14ac:dyDescent="0.65">
      <c r="B6" s="3" t="s">
        <v>8</v>
      </c>
      <c r="C6" s="6">
        <v>497</v>
      </c>
      <c r="D6" s="5" t="s">
        <v>9</v>
      </c>
    </row>
    <row r="8" spans="2:13" x14ac:dyDescent="0.65">
      <c r="B8" s="8" t="s">
        <v>10</v>
      </c>
      <c r="C8" s="9">
        <f>ROUND(C3/(C3+C6),3)</f>
        <v>0.84799999999999998</v>
      </c>
    </row>
    <row r="9" spans="2:13" x14ac:dyDescent="0.65">
      <c r="B9" s="8" t="s">
        <v>11</v>
      </c>
      <c r="C9" s="10">
        <f>1-C8</f>
        <v>0.15200000000000002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1118958</v>
      </c>
      <c r="D13" s="24">
        <f>$C$8</f>
        <v>0.84799999999999998</v>
      </c>
      <c r="E13" s="24">
        <f>1-D13</f>
        <v>0.15200000000000002</v>
      </c>
      <c r="F13" s="23">
        <f>$C13*D13</f>
        <v>948876.38399999996</v>
      </c>
      <c r="G13" s="23">
        <f>$C13*E13</f>
        <v>170081.61600000004</v>
      </c>
      <c r="H13" s="23">
        <f>F13/$C$5</f>
        <v>901.11717378917376</v>
      </c>
      <c r="I13" s="23">
        <f>G13/$C$6</f>
        <v>342.21653118712283</v>
      </c>
      <c r="J13" s="25">
        <v>0.1</v>
      </c>
      <c r="K13" s="25">
        <f>J13</f>
        <v>0.1</v>
      </c>
      <c r="L13" s="23">
        <f>H13*J13</f>
        <v>90.111717378917376</v>
      </c>
      <c r="M13" s="23">
        <f t="shared" ref="M13:M16" si="0">I13*K13</f>
        <v>34.221653118712283</v>
      </c>
    </row>
    <row r="14" spans="2:13" x14ac:dyDescent="0.65">
      <c r="B14" s="22" t="s">
        <v>27</v>
      </c>
      <c r="C14" s="23">
        <v>1095605</v>
      </c>
      <c r="D14" s="24">
        <f t="shared" ref="D14:D16" si="1">$C$8</f>
        <v>0.84799999999999998</v>
      </c>
      <c r="E14" s="24">
        <f t="shared" ref="E14:E16" si="2">1-D14</f>
        <v>0.15200000000000002</v>
      </c>
      <c r="F14" s="23">
        <f t="shared" ref="F14:G16" si="3">$C14*D14</f>
        <v>929073.03999999992</v>
      </c>
      <c r="G14" s="23">
        <f t="shared" si="3"/>
        <v>166531.96000000002</v>
      </c>
      <c r="H14" s="23">
        <f t="shared" ref="H14:H16" si="4">F14/$C$5</f>
        <v>882.31057929724591</v>
      </c>
      <c r="I14" s="23">
        <f t="shared" ref="I14:I16" si="5">G14/$C$6</f>
        <v>335.07436619718317</v>
      </c>
      <c r="J14" s="25">
        <v>0.4</v>
      </c>
      <c r="K14" s="25">
        <f t="shared" ref="K14:K16" si="6">J14</f>
        <v>0.4</v>
      </c>
      <c r="L14" s="23">
        <f>H14*J14</f>
        <v>352.9242317188984</v>
      </c>
      <c r="M14" s="23">
        <f t="shared" si="0"/>
        <v>134.02974647887328</v>
      </c>
    </row>
    <row r="15" spans="2:13" x14ac:dyDescent="0.65">
      <c r="B15" s="22" t="s">
        <v>28</v>
      </c>
      <c r="C15" s="23">
        <v>92034</v>
      </c>
      <c r="D15" s="24">
        <f t="shared" si="1"/>
        <v>0.84799999999999998</v>
      </c>
      <c r="E15" s="24">
        <f t="shared" si="2"/>
        <v>0.15200000000000002</v>
      </c>
      <c r="F15" s="23">
        <f t="shared" si="3"/>
        <v>78044.831999999995</v>
      </c>
      <c r="G15" s="23">
        <f t="shared" si="3"/>
        <v>13989.168000000001</v>
      </c>
      <c r="H15" s="23">
        <f t="shared" si="4"/>
        <v>74.116649572649564</v>
      </c>
      <c r="I15" s="23">
        <f t="shared" si="5"/>
        <v>28.147219315895374</v>
      </c>
      <c r="J15" s="25">
        <v>0.2</v>
      </c>
      <c r="K15" s="25">
        <f t="shared" si="6"/>
        <v>0.2</v>
      </c>
      <c r="L15" s="23">
        <f t="shared" ref="L15:L16" si="7">H15*J15</f>
        <v>14.823329914529914</v>
      </c>
      <c r="M15" s="23">
        <f t="shared" si="0"/>
        <v>5.6294438631790751</v>
      </c>
    </row>
    <row r="16" spans="2:13" x14ac:dyDescent="0.65">
      <c r="B16" s="22" t="s">
        <v>29</v>
      </c>
      <c r="C16" s="23">
        <v>255701</v>
      </c>
      <c r="D16" s="24">
        <f t="shared" si="1"/>
        <v>0.84799999999999998</v>
      </c>
      <c r="E16" s="24">
        <f t="shared" si="2"/>
        <v>0.15200000000000002</v>
      </c>
      <c r="F16" s="23">
        <f t="shared" si="3"/>
        <v>216834.448</v>
      </c>
      <c r="G16" s="23">
        <f t="shared" si="3"/>
        <v>38866.552000000003</v>
      </c>
      <c r="H16" s="23">
        <f t="shared" si="4"/>
        <v>205.92065337132004</v>
      </c>
      <c r="I16" s="23">
        <f t="shared" si="5"/>
        <v>78.20231790744468</v>
      </c>
      <c r="J16" s="25">
        <v>0.4</v>
      </c>
      <c r="K16" s="25">
        <f t="shared" si="6"/>
        <v>0.4</v>
      </c>
      <c r="L16" s="23">
        <f t="shared" si="7"/>
        <v>82.368261348528023</v>
      </c>
      <c r="M16" s="23">
        <f t="shared" si="0"/>
        <v>31.280927162977875</v>
      </c>
    </row>
    <row r="17" spans="2:13" x14ac:dyDescent="0.65">
      <c r="B17" s="26" t="s">
        <v>15</v>
      </c>
      <c r="C17" s="27">
        <f>SUM(C13:C16)</f>
        <v>2562298</v>
      </c>
      <c r="D17" s="28"/>
      <c r="E17" s="28"/>
      <c r="F17" s="27">
        <f>SUM(F13:F16)</f>
        <v>2172828.7039999999</v>
      </c>
      <c r="G17" s="27">
        <f>SUM(G13:G16)</f>
        <v>389469.29600000009</v>
      </c>
      <c r="H17" s="27">
        <f>SUM(H13:H16)</f>
        <v>2063.4650560303894</v>
      </c>
      <c r="I17" s="27">
        <f>SUM(I13:I16)</f>
        <v>783.64043460764606</v>
      </c>
      <c r="J17" s="28"/>
      <c r="K17" s="28"/>
      <c r="L17" s="27">
        <f>SUM(L13:L16)</f>
        <v>540.22754036087372</v>
      </c>
      <c r="M17" s="27">
        <f>SUM(M13:M16)</f>
        <v>205.16177062374248</v>
      </c>
    </row>
    <row r="18" spans="2:13" x14ac:dyDescent="0.65">
      <c r="D18" s="28"/>
      <c r="E18" s="28"/>
      <c r="J18" s="28"/>
      <c r="K18" s="28"/>
      <c r="L18" s="29"/>
      <c r="M18" s="29"/>
    </row>
    <row r="19" spans="2:13" x14ac:dyDescent="0.65">
      <c r="B19" s="22"/>
      <c r="C19" s="23"/>
      <c r="D19" s="28"/>
      <c r="E19" s="28"/>
      <c r="F19" s="23"/>
      <c r="G19" s="23"/>
      <c r="H19" s="23"/>
      <c r="I19" s="23"/>
      <c r="J19" s="28"/>
      <c r="K19" s="28"/>
      <c r="L19" s="23"/>
      <c r="M19" s="23"/>
    </row>
    <row r="20" spans="2:13" x14ac:dyDescent="0.65">
      <c r="B20" s="22"/>
      <c r="C20" s="23"/>
      <c r="D20" s="30"/>
      <c r="E20" s="30"/>
      <c r="F20" s="23"/>
      <c r="G20" s="23"/>
      <c r="H20" s="23"/>
      <c r="I20" s="23"/>
      <c r="J20" s="28"/>
      <c r="K20" s="28"/>
      <c r="L20" s="23"/>
      <c r="M20" s="23"/>
    </row>
    <row r="21" spans="2:13" x14ac:dyDescent="0.65">
      <c r="D21" s="30"/>
      <c r="E21" s="30"/>
      <c r="F21" s="23"/>
      <c r="G21" s="23"/>
      <c r="H21" s="23"/>
      <c r="I21" s="23"/>
      <c r="J21" s="28"/>
      <c r="K21" s="28"/>
      <c r="L21" s="23"/>
      <c r="M2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 of Pottsboro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2025-05-29T16:56:45Z</dcterms:created>
  <dcterms:modified xsi:type="dcterms:W3CDTF">2025-05-29T17:00:28Z</dcterms:modified>
</cp:coreProperties>
</file>