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"/>
    </mc:Choice>
  </mc:AlternateContent>
  <xr:revisionPtr revIDLastSave="0" documentId="8_{C31D56E9-6E16-48A4-AE56-53D303903C0B}" xr6:coauthVersionLast="47" xr6:coauthVersionMax="47" xr10:uidLastSave="{00000000-0000-0000-0000-000000000000}"/>
  <bookViews>
    <workbookView xWindow="25822" yWindow="-98" windowWidth="28995" windowHeight="15675" xr2:uid="{5098B923-2636-4468-A063-9695A84171DB}"/>
  </bookViews>
  <sheets>
    <sheet name="City of Gunter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8" i="1"/>
  <c r="D24" i="1" l="1"/>
  <c r="D19" i="1"/>
  <c r="D14" i="1"/>
  <c r="D21" i="1"/>
  <c r="D16" i="1"/>
  <c r="D20" i="1"/>
  <c r="C9" i="1"/>
  <c r="D22" i="1"/>
  <c r="D17" i="1"/>
  <c r="D23" i="1"/>
  <c r="D18" i="1"/>
  <c r="D13" i="1"/>
  <c r="D25" i="1"/>
  <c r="D15" i="1"/>
  <c r="F25" i="1" l="1"/>
  <c r="H25" i="1" s="1"/>
  <c r="L25" i="1" s="1"/>
  <c r="E25" i="1"/>
  <c r="G25" i="1" s="1"/>
  <c r="I25" i="1" s="1"/>
  <c r="M25" i="1" s="1"/>
  <c r="F18" i="1"/>
  <c r="H18" i="1" s="1"/>
  <c r="L18" i="1" s="1"/>
  <c r="E18" i="1"/>
  <c r="G18" i="1" s="1"/>
  <c r="I18" i="1" s="1"/>
  <c r="M18" i="1" s="1"/>
  <c r="E17" i="1"/>
  <c r="G17" i="1" s="1"/>
  <c r="I17" i="1" s="1"/>
  <c r="M17" i="1" s="1"/>
  <c r="F17" i="1"/>
  <c r="H17" i="1" s="1"/>
  <c r="L17" i="1" s="1"/>
  <c r="E22" i="1"/>
  <c r="G22" i="1" s="1"/>
  <c r="I22" i="1" s="1"/>
  <c r="M22" i="1" s="1"/>
  <c r="F22" i="1"/>
  <c r="H22" i="1" s="1"/>
  <c r="L22" i="1" s="1"/>
  <c r="F20" i="1"/>
  <c r="H20" i="1" s="1"/>
  <c r="L20" i="1" s="1"/>
  <c r="E20" i="1"/>
  <c r="G20" i="1" s="1"/>
  <c r="I20" i="1" s="1"/>
  <c r="M20" i="1" s="1"/>
  <c r="F21" i="1"/>
  <c r="H21" i="1" s="1"/>
  <c r="L21" i="1" s="1"/>
  <c r="E21" i="1"/>
  <c r="G21" i="1" s="1"/>
  <c r="I21" i="1" s="1"/>
  <c r="M21" i="1" s="1"/>
  <c r="F14" i="1"/>
  <c r="H14" i="1" s="1"/>
  <c r="L14" i="1" s="1"/>
  <c r="E14" i="1"/>
  <c r="G14" i="1" s="1"/>
  <c r="I14" i="1" s="1"/>
  <c r="M14" i="1" s="1"/>
  <c r="F15" i="1"/>
  <c r="H15" i="1" s="1"/>
  <c r="L15" i="1" s="1"/>
  <c r="E15" i="1"/>
  <c r="G15" i="1" s="1"/>
  <c r="I15" i="1" s="1"/>
  <c r="M15" i="1" s="1"/>
  <c r="F13" i="1"/>
  <c r="E13" i="1"/>
  <c r="G13" i="1" s="1"/>
  <c r="F23" i="1"/>
  <c r="H23" i="1" s="1"/>
  <c r="L23" i="1" s="1"/>
  <c r="E23" i="1"/>
  <c r="G23" i="1" s="1"/>
  <c r="I23" i="1" s="1"/>
  <c r="M23" i="1" s="1"/>
  <c r="F16" i="1"/>
  <c r="H16" i="1" s="1"/>
  <c r="L16" i="1" s="1"/>
  <c r="E16" i="1"/>
  <c r="G16" i="1" s="1"/>
  <c r="I16" i="1" s="1"/>
  <c r="M16" i="1" s="1"/>
  <c r="F19" i="1"/>
  <c r="H19" i="1" s="1"/>
  <c r="L19" i="1" s="1"/>
  <c r="E19" i="1"/>
  <c r="G19" i="1" s="1"/>
  <c r="I19" i="1" s="1"/>
  <c r="M19" i="1" s="1"/>
  <c r="F24" i="1"/>
  <c r="H24" i="1" s="1"/>
  <c r="L24" i="1" s="1"/>
  <c r="E24" i="1"/>
  <c r="G24" i="1" s="1"/>
  <c r="I24" i="1" s="1"/>
  <c r="M24" i="1" s="1"/>
  <c r="F26" i="1" l="1"/>
  <c r="H13" i="1"/>
  <c r="G26" i="1"/>
  <c r="I13" i="1"/>
  <c r="I26" i="1" l="1"/>
  <c r="M13" i="1"/>
  <c r="M26" i="1" s="1"/>
  <c r="H26" i="1"/>
  <c r="L13" i="1"/>
  <c r="L26" i="1" s="1"/>
</calcChain>
</file>

<file path=xl/sharedStrings.xml><?xml version="1.0" encoding="utf-8"?>
<sst xmlns="http://schemas.openxmlformats.org/spreadsheetml/2006/main" count="49" uniqueCount="40">
  <si>
    <t>Municipality</t>
  </si>
  <si>
    <t>City of Gunter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</si>
  <si>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</si>
  <si>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</si>
  <si>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</si>
  <si>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</si>
  <si>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</si>
  <si>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</si>
  <si>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</si>
  <si>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</si>
  <si>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</si>
  <si>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</si>
  <si>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</si>
  <si>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</si>
  <si>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</si>
  <si>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</si>
  <si>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</si>
  <si>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</si>
  <si>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</si>
  <si>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</si>
  <si>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</si>
  <si>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</si>
  <si>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</si>
  <si>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</si>
  <si>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</si>
  <si>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</si>
  <si>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Administration</t>
  </si>
  <si>
    <t>City Council</t>
  </si>
  <si>
    <t>Municipal Court</t>
  </si>
  <si>
    <t>Parks</t>
  </si>
  <si>
    <t>Police Department</t>
  </si>
  <si>
    <t>Fire Department</t>
  </si>
  <si>
    <t>Development</t>
  </si>
  <si>
    <t>Streets</t>
  </si>
  <si>
    <t>Water System</t>
  </si>
  <si>
    <t>Sewer System</t>
  </si>
  <si>
    <t>Solid Waste</t>
  </si>
  <si>
    <t>Debt Service</t>
  </si>
  <si>
    <t>Transfers Out</t>
  </si>
  <si>
    <t>All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</si>
</sst>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  <xf numFmtId="164" fontId="9" fillId="0" borderId="0" xfId="4" applyNumberFormat="1" applyFont="1"/>
    <xf numFmtId="9" fontId="9" fillId="0" borderId="0" xfId="4" applyNumberFormat="1" applyFont="1"/>
  </cellXfs>
  <cellStyles count="5">
    <cellStyle name="Explanatory Text" xfId="3" builtinId="53"/>
    <cellStyle name="Normal" xfId="0" builtinId="0"/>
    <cellStyle name="Normal 2 2" xfId="4" xr:uid="{1B8AC5F7-0DA5-4F24-AB4F-D39FF5C9376B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8F04B-C66D-4F0E-8CE8-DAF4EC4AC936}">
  <sheetPr codeName="Sheet10"/>
  <dimension ref="B1:M30"/>
  <sheetViews>
    <sheetView tabSelected="1" workbookViewId="0">
      <selection activeCell="K13" sqref="K13:K25"/>
    </sheetView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4" width="8.9375" style="1"/>
    <col min="15" max="15" width="14.29296875" style="1" bestFit="1" customWidth="1"/>
    <col min="16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2463</v>
      </c>
      <c r="D3" s="5" t="s">
        <v>3</v>
      </c>
    </row>
    <row r="4" spans="2:13" x14ac:dyDescent="0.65">
      <c r="B4" s="3" t="s">
        <v>4</v>
      </c>
      <c r="C4" s="7">
        <v>3.4</v>
      </c>
      <c r="D4" s="5" t="s">
        <v>5</v>
      </c>
    </row>
    <row r="5" spans="2:13" x14ac:dyDescent="0.65">
      <c r="B5" s="3" t="s">
        <v>6</v>
      </c>
      <c r="C5" s="6">
        <v>724</v>
      </c>
      <c r="D5" s="5" t="s">
        <v>7</v>
      </c>
    </row>
    <row r="6" spans="2:13" x14ac:dyDescent="0.65">
      <c r="B6" s="3" t="s">
        <v>8</v>
      </c>
      <c r="C6" s="6">
        <v>550</v>
      </c>
      <c r="D6" s="5" t="s">
        <v>9</v>
      </c>
    </row>
    <row r="8" spans="2:13" x14ac:dyDescent="0.65">
      <c r="B8" s="8" t="s">
        <v>10</v>
      </c>
      <c r="C8" s="9">
        <f>ROUND(C3/(C3+C6),3)</f>
        <v>0.81699999999999995</v>
      </c>
    </row>
    <row r="9" spans="2:13" x14ac:dyDescent="0.65">
      <c r="B9" s="8" t="s">
        <v>11</v>
      </c>
      <c r="C9" s="10">
        <f>1-C8</f>
        <v>0.18300000000000005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>
        <v>1301426</v>
      </c>
      <c r="D13" s="24">
        <f>$C$8</f>
        <v>0.81699999999999995</v>
      </c>
      <c r="E13" s="24">
        <f>1-D13</f>
        <v>0.18300000000000005</v>
      </c>
      <c r="F13" s="23">
        <f>$C13*D13</f>
        <v>1063265.0419999999</v>
      </c>
      <c r="G13" s="23">
        <f>$C13*E13</f>
        <v>238160.95800000007</v>
      </c>
      <c r="H13" s="23">
        <f>F13/$C$5</f>
        <v>1468.5981243093922</v>
      </c>
      <c r="I13" s="23">
        <f>G13/$C$6</f>
        <v>433.01992363636379</v>
      </c>
      <c r="J13" s="25">
        <v>0.1</v>
      </c>
      <c r="K13" s="25">
        <v>0.1</v>
      </c>
      <c r="L13" s="23">
        <f>H13*J13</f>
        <v>146.85981243093923</v>
      </c>
      <c r="M13" s="23">
        <f t="shared" ref="M13:M25" si="0">I13*K13</f>
        <v>43.30199236363638</v>
      </c>
    </row>
    <row r="14" spans="2:13" x14ac:dyDescent="0.65">
      <c r="B14" s="22" t="s">
        <v>27</v>
      </c>
      <c r="C14" s="23">
        <v>0</v>
      </c>
      <c r="D14" s="24">
        <f t="shared" ref="D14:D25" si="1">$C$8</f>
        <v>0.81699999999999995</v>
      </c>
      <c r="E14" s="24">
        <f t="shared" ref="E14:E25" si="2">1-D14</f>
        <v>0.18300000000000005</v>
      </c>
      <c r="F14" s="23">
        <f t="shared" ref="F14:G25" si="3">$C14*D14</f>
        <v>0</v>
      </c>
      <c r="G14" s="23">
        <f t="shared" si="3"/>
        <v>0</v>
      </c>
      <c r="H14" s="23">
        <f t="shared" ref="H14:H25" si="4">F14/$C$5</f>
        <v>0</v>
      </c>
      <c r="I14" s="23">
        <f t="shared" ref="I14:I25" si="5">G14/$C$6</f>
        <v>0</v>
      </c>
      <c r="J14" s="25">
        <v>0.1</v>
      </c>
      <c r="K14" s="25">
        <v>0.1</v>
      </c>
      <c r="L14" s="23">
        <f>H14*J14</f>
        <v>0</v>
      </c>
      <c r="M14" s="23">
        <f t="shared" si="0"/>
        <v>0</v>
      </c>
    </row>
    <row r="15" spans="2:13" x14ac:dyDescent="0.65">
      <c r="B15" s="22" t="s">
        <v>28</v>
      </c>
      <c r="C15" s="23">
        <v>120096</v>
      </c>
      <c r="D15" s="24">
        <f t="shared" si="1"/>
        <v>0.81699999999999995</v>
      </c>
      <c r="E15" s="24">
        <f t="shared" si="2"/>
        <v>0.18300000000000005</v>
      </c>
      <c r="F15" s="23">
        <f t="shared" si="3"/>
        <v>98118.432000000001</v>
      </c>
      <c r="G15" s="23">
        <f t="shared" si="3"/>
        <v>21977.568000000007</v>
      </c>
      <c r="H15" s="23">
        <f t="shared" si="4"/>
        <v>135.52269613259668</v>
      </c>
      <c r="I15" s="23">
        <f t="shared" si="5"/>
        <v>39.959214545454557</v>
      </c>
      <c r="J15" s="25">
        <v>0.2</v>
      </c>
      <c r="K15" s="25">
        <v>0.2</v>
      </c>
      <c r="L15" s="23">
        <f t="shared" ref="L15" si="6">H15*J15</f>
        <v>27.104539226519336</v>
      </c>
      <c r="M15" s="23">
        <f t="shared" si="0"/>
        <v>7.991842909090912</v>
      </c>
    </row>
    <row r="16" spans="2:13" x14ac:dyDescent="0.65">
      <c r="B16" s="22" t="s">
        <v>29</v>
      </c>
      <c r="C16" s="23">
        <v>110596</v>
      </c>
      <c r="D16" s="24">
        <f t="shared" si="1"/>
        <v>0.81699999999999995</v>
      </c>
      <c r="E16" s="24">
        <f t="shared" si="2"/>
        <v>0.18300000000000005</v>
      </c>
      <c r="F16" s="23">
        <f t="shared" si="3"/>
        <v>90356.932000000001</v>
      </c>
      <c r="G16" s="23">
        <f t="shared" si="3"/>
        <v>20239.068000000007</v>
      </c>
      <c r="H16" s="23">
        <f t="shared" si="4"/>
        <v>124.80239226519338</v>
      </c>
      <c r="I16" s="23">
        <f t="shared" si="5"/>
        <v>36.798305454545464</v>
      </c>
      <c r="J16" s="25">
        <v>0.2</v>
      </c>
      <c r="K16" s="25">
        <v>0.2</v>
      </c>
      <c r="L16" s="23">
        <f>H16*J16</f>
        <v>24.960478453038675</v>
      </c>
      <c r="M16" s="23">
        <f t="shared" si="0"/>
        <v>7.3596610909090927</v>
      </c>
    </row>
    <row r="17" spans="2:13" x14ac:dyDescent="0.65">
      <c r="B17" s="22" t="s">
        <v>30</v>
      </c>
      <c r="C17" s="23">
        <v>683279</v>
      </c>
      <c r="D17" s="24">
        <f t="shared" si="1"/>
        <v>0.81699999999999995</v>
      </c>
      <c r="E17" s="24">
        <f t="shared" si="2"/>
        <v>0.18300000000000005</v>
      </c>
      <c r="F17" s="23">
        <f t="shared" si="3"/>
        <v>558238.94299999997</v>
      </c>
      <c r="G17" s="23">
        <f t="shared" si="3"/>
        <v>125040.05700000003</v>
      </c>
      <c r="H17" s="23">
        <f t="shared" si="4"/>
        <v>771.04826381215469</v>
      </c>
      <c r="I17" s="23">
        <f t="shared" si="5"/>
        <v>227.34555818181823</v>
      </c>
      <c r="J17" s="25">
        <v>0.4</v>
      </c>
      <c r="K17" s="25">
        <v>0.4</v>
      </c>
      <c r="L17" s="23">
        <f t="shared" ref="L17" si="7">H17*J17</f>
        <v>308.4193055248619</v>
      </c>
      <c r="M17" s="23">
        <f t="shared" si="0"/>
        <v>90.938223272727299</v>
      </c>
    </row>
    <row r="18" spans="2:13" x14ac:dyDescent="0.65">
      <c r="B18" s="22" t="s">
        <v>31</v>
      </c>
      <c r="C18" s="23">
        <v>111515</v>
      </c>
      <c r="D18" s="24">
        <f t="shared" si="1"/>
        <v>0.81699999999999995</v>
      </c>
      <c r="E18" s="24">
        <f t="shared" si="2"/>
        <v>0.18300000000000005</v>
      </c>
      <c r="F18" s="23">
        <f t="shared" si="3"/>
        <v>91107.75499999999</v>
      </c>
      <c r="G18" s="23">
        <f t="shared" si="3"/>
        <v>20407.245000000006</v>
      </c>
      <c r="H18" s="23">
        <f t="shared" si="4"/>
        <v>125.83944060773479</v>
      </c>
      <c r="I18" s="23">
        <f t="shared" si="5"/>
        <v>37.104081818181832</v>
      </c>
      <c r="J18" s="25">
        <v>0.4</v>
      </c>
      <c r="K18" s="25">
        <v>0.4</v>
      </c>
      <c r="L18" s="23">
        <f>H18*J18</f>
        <v>50.335776243093918</v>
      </c>
      <c r="M18" s="23">
        <f t="shared" si="0"/>
        <v>14.841632727272733</v>
      </c>
    </row>
    <row r="19" spans="2:13" x14ac:dyDescent="0.65">
      <c r="B19" s="22" t="s">
        <v>32</v>
      </c>
      <c r="C19" s="23">
        <v>650335</v>
      </c>
      <c r="D19" s="24">
        <f t="shared" si="1"/>
        <v>0.81699999999999995</v>
      </c>
      <c r="E19" s="24">
        <f t="shared" si="2"/>
        <v>0.18300000000000005</v>
      </c>
      <c r="F19" s="23">
        <f t="shared" si="3"/>
        <v>531323.69499999995</v>
      </c>
      <c r="G19" s="23">
        <f t="shared" si="3"/>
        <v>119011.30500000004</v>
      </c>
      <c r="H19" s="23">
        <f t="shared" si="4"/>
        <v>733.87250690607732</v>
      </c>
      <c r="I19" s="23">
        <f t="shared" si="5"/>
        <v>216.38419090909099</v>
      </c>
      <c r="J19" s="25">
        <v>0.1</v>
      </c>
      <c r="K19" s="25">
        <v>0.1</v>
      </c>
      <c r="L19" s="23">
        <f t="shared" ref="L19" si="8">H19*J19</f>
        <v>73.387250690607729</v>
      </c>
      <c r="M19" s="23">
        <f t="shared" si="0"/>
        <v>21.6384190909091</v>
      </c>
    </row>
    <row r="20" spans="2:13" x14ac:dyDescent="0.65">
      <c r="B20" s="22" t="s">
        <v>33</v>
      </c>
      <c r="C20" s="23">
        <v>554199</v>
      </c>
      <c r="D20" s="24">
        <f t="shared" si="1"/>
        <v>0.81699999999999995</v>
      </c>
      <c r="E20" s="24">
        <f t="shared" si="2"/>
        <v>0.18300000000000005</v>
      </c>
      <c r="F20" s="23">
        <f t="shared" si="3"/>
        <v>452780.58299999998</v>
      </c>
      <c r="G20" s="23">
        <f t="shared" si="3"/>
        <v>101418.41700000003</v>
      </c>
      <c r="H20" s="23">
        <f t="shared" si="4"/>
        <v>625.38754558011044</v>
      </c>
      <c r="I20" s="23">
        <f t="shared" si="5"/>
        <v>184.39712181818189</v>
      </c>
      <c r="J20" s="25">
        <v>0.2</v>
      </c>
      <c r="K20" s="25">
        <v>0.2</v>
      </c>
      <c r="L20" s="23">
        <f>H20*J20</f>
        <v>125.0775091160221</v>
      </c>
      <c r="M20" s="23">
        <f t="shared" si="0"/>
        <v>36.879424363636382</v>
      </c>
    </row>
    <row r="21" spans="2:13" x14ac:dyDescent="0.65">
      <c r="B21" s="22" t="s">
        <v>34</v>
      </c>
      <c r="C21" s="23">
        <v>0</v>
      </c>
      <c r="D21" s="24">
        <f t="shared" si="1"/>
        <v>0.81699999999999995</v>
      </c>
      <c r="E21" s="24">
        <f t="shared" si="2"/>
        <v>0.18300000000000005</v>
      </c>
      <c r="F21" s="23">
        <f t="shared" si="3"/>
        <v>0</v>
      </c>
      <c r="G21" s="23">
        <f t="shared" si="3"/>
        <v>0</v>
      </c>
      <c r="H21" s="23">
        <f t="shared" si="4"/>
        <v>0</v>
      </c>
      <c r="I21" s="23">
        <f t="shared" si="5"/>
        <v>0</v>
      </c>
      <c r="J21" s="25">
        <v>0.1</v>
      </c>
      <c r="K21" s="25">
        <v>0.1</v>
      </c>
      <c r="L21" s="23">
        <f t="shared" ref="L21" si="9">H21*J21</f>
        <v>0</v>
      </c>
      <c r="M21" s="23">
        <f t="shared" si="0"/>
        <v>0</v>
      </c>
    </row>
    <row r="22" spans="2:13" x14ac:dyDescent="0.65">
      <c r="B22" s="22" t="s">
        <v>35</v>
      </c>
      <c r="C22" s="23">
        <v>0</v>
      </c>
      <c r="D22" s="24">
        <f t="shared" si="1"/>
        <v>0.81699999999999995</v>
      </c>
      <c r="E22" s="24">
        <f t="shared" si="2"/>
        <v>0.18300000000000005</v>
      </c>
      <c r="F22" s="23">
        <f t="shared" si="3"/>
        <v>0</v>
      </c>
      <c r="G22" s="23">
        <f t="shared" si="3"/>
        <v>0</v>
      </c>
      <c r="H22" s="23">
        <f t="shared" si="4"/>
        <v>0</v>
      </c>
      <c r="I22" s="23">
        <f t="shared" si="5"/>
        <v>0</v>
      </c>
      <c r="J22" s="25">
        <v>0.1</v>
      </c>
      <c r="K22" s="25">
        <v>0.1</v>
      </c>
      <c r="L22" s="23">
        <f>H22*J22</f>
        <v>0</v>
      </c>
      <c r="M22" s="23">
        <f t="shared" si="0"/>
        <v>0</v>
      </c>
    </row>
    <row r="23" spans="2:13" x14ac:dyDescent="0.65">
      <c r="B23" s="22" t="s">
        <v>36</v>
      </c>
      <c r="C23" s="23">
        <v>130000</v>
      </c>
      <c r="D23" s="24">
        <f t="shared" si="1"/>
        <v>0.81699999999999995</v>
      </c>
      <c r="E23" s="24">
        <f t="shared" si="2"/>
        <v>0.18300000000000005</v>
      </c>
      <c r="F23" s="23">
        <f t="shared" si="3"/>
        <v>106210</v>
      </c>
      <c r="G23" s="23">
        <f t="shared" si="3"/>
        <v>23790.000000000007</v>
      </c>
      <c r="H23" s="23">
        <f t="shared" si="4"/>
        <v>146.6988950276243</v>
      </c>
      <c r="I23" s="23">
        <f t="shared" si="5"/>
        <v>43.254545454545465</v>
      </c>
      <c r="J23" s="25">
        <v>0</v>
      </c>
      <c r="K23" s="25">
        <v>0</v>
      </c>
      <c r="L23" s="23">
        <f t="shared" ref="L23" si="10">H23*J23</f>
        <v>0</v>
      </c>
      <c r="M23" s="23">
        <f t="shared" si="0"/>
        <v>0</v>
      </c>
    </row>
    <row r="24" spans="2:13" x14ac:dyDescent="0.65">
      <c r="B24" s="22" t="s">
        <v>37</v>
      </c>
      <c r="C24" s="23">
        <v>476262</v>
      </c>
      <c r="D24" s="24">
        <f t="shared" si="1"/>
        <v>0.81699999999999995</v>
      </c>
      <c r="E24" s="24">
        <f t="shared" si="2"/>
        <v>0.18300000000000005</v>
      </c>
      <c r="F24" s="23">
        <f t="shared" si="3"/>
        <v>389106.054</v>
      </c>
      <c r="G24" s="23">
        <f t="shared" si="3"/>
        <v>87155.946000000025</v>
      </c>
      <c r="H24" s="23">
        <f t="shared" si="4"/>
        <v>537.4393011049724</v>
      </c>
      <c r="I24" s="23">
        <f t="shared" si="5"/>
        <v>158.4653563636364</v>
      </c>
      <c r="J24" s="25">
        <v>0.1</v>
      </c>
      <c r="K24" s="25">
        <v>0.1</v>
      </c>
      <c r="L24" s="23">
        <f>H24*J24</f>
        <v>53.743930110497246</v>
      </c>
      <c r="M24" s="23">
        <f t="shared" si="0"/>
        <v>15.84653563636364</v>
      </c>
    </row>
    <row r="25" spans="2:13" x14ac:dyDescent="0.65">
      <c r="B25" s="22" t="s">
        <v>38</v>
      </c>
      <c r="C25" s="23">
        <v>309633</v>
      </c>
      <c r="D25" s="24">
        <f t="shared" si="1"/>
        <v>0.81699999999999995</v>
      </c>
      <c r="E25" s="24">
        <f t="shared" si="2"/>
        <v>0.18300000000000005</v>
      </c>
      <c r="F25" s="23">
        <f t="shared" si="3"/>
        <v>252970.16099999999</v>
      </c>
      <c r="G25" s="23">
        <f t="shared" si="3"/>
        <v>56662.839000000014</v>
      </c>
      <c r="H25" s="23">
        <f t="shared" si="4"/>
        <v>349.40629972375689</v>
      </c>
      <c r="I25" s="23">
        <f t="shared" si="5"/>
        <v>103.02334363636366</v>
      </c>
      <c r="J25" s="25">
        <v>0.1</v>
      </c>
      <c r="K25" s="25">
        <v>0.1</v>
      </c>
      <c r="L25" s="23">
        <f t="shared" ref="L25" si="11">H25*J25</f>
        <v>34.940629972375689</v>
      </c>
      <c r="M25" s="23">
        <f t="shared" si="0"/>
        <v>10.302334363636367</v>
      </c>
    </row>
    <row r="26" spans="2:13" x14ac:dyDescent="0.65">
      <c r="B26" s="26" t="s">
        <v>15</v>
      </c>
      <c r="C26" s="27">
        <f>SUM(C13:C25)</f>
        <v>4447341</v>
      </c>
      <c r="D26" s="22"/>
      <c r="E26" s="27"/>
      <c r="F26" s="27">
        <f>SUM(F13:F25)</f>
        <v>3633477.5969999996</v>
      </c>
      <c r="G26" s="27">
        <f>SUM(G13:G25)</f>
        <v>813863.40300000017</v>
      </c>
      <c r="H26" s="27">
        <f>SUM(H13:H25)</f>
        <v>5018.6154654696129</v>
      </c>
      <c r="I26" s="27">
        <f>SUM(I13:I25)</f>
        <v>1479.7516418181824</v>
      </c>
      <c r="L26" s="27">
        <f>SUM(L13:L25)</f>
        <v>844.82923176795566</v>
      </c>
      <c r="M26" s="27">
        <f>SUM(M13:M25)</f>
        <v>249.10006581818192</v>
      </c>
    </row>
    <row r="27" spans="2:13" x14ac:dyDescent="0.65">
      <c r="L27" s="28"/>
      <c r="M27" s="28"/>
    </row>
    <row r="28" spans="2:13" x14ac:dyDescent="0.65">
      <c r="B28" s="22" t="s">
        <v>39</v>
      </c>
      <c r="C28" s="23"/>
      <c r="D28" s="29"/>
      <c r="E28" s="29"/>
      <c r="F28" s="23"/>
      <c r="G28" s="23"/>
      <c r="H28" s="23"/>
      <c r="I28" s="23"/>
      <c r="J28" s="30"/>
      <c r="K28" s="30"/>
      <c r="L28" s="23"/>
      <c r="M28" s="23"/>
    </row>
    <row r="29" spans="2:13" x14ac:dyDescent="0.65">
      <c r="B29" s="22"/>
      <c r="C29" s="23"/>
      <c r="D29" s="29"/>
      <c r="E29" s="29"/>
      <c r="F29" s="23"/>
      <c r="G29" s="23"/>
      <c r="H29" s="23"/>
      <c r="I29" s="23"/>
      <c r="J29" s="30"/>
      <c r="K29" s="30"/>
      <c r="L29" s="23"/>
      <c r="M29" s="23"/>
    </row>
    <row r="30" spans="2:13" x14ac:dyDescent="0.65">
      <c r="D30" s="29"/>
      <c r="E30" s="29"/>
      <c r="F30" s="23"/>
      <c r="G30" s="23"/>
      <c r="H30" s="23"/>
      <c r="I30" s="23"/>
      <c r="J30" s="30"/>
      <c r="K30" s="30"/>
      <c r="L30" s="23"/>
      <c r="M3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Gunter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2025-05-29T16:56:45Z</dcterms:created>
  <dcterms:modified xsi:type="dcterms:W3CDTF">2025-05-29T16:56:45Z</dcterms:modified>
</cp:coreProperties>
</file>