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E39A6E5F-5E62-4396-B440-B7BADDC57E08}" xr6:coauthVersionLast="47" xr6:coauthVersionMax="47" xr10:uidLastSave="{00000000-0000-0000-0000-000000000000}"/>
  <bookViews>
    <workbookView xWindow="25822" yWindow="-98" windowWidth="28995" windowHeight="15675" xr2:uid="{FE6FD84D-A317-4024-B0EA-6DC2F0BAF169}"/>
  </bookViews>
  <sheets>
    <sheet name="City of Van Alstyne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8" i="1"/>
  <c r="D22" i="1" l="1"/>
  <c r="D17" i="1"/>
  <c r="D24" i="1"/>
  <c r="D19" i="1"/>
  <c r="D14" i="1"/>
  <c r="D21" i="1"/>
  <c r="D16" i="1"/>
  <c r="D23" i="1"/>
  <c r="D18" i="1"/>
  <c r="C9" i="1"/>
  <c r="D13" i="1"/>
  <c r="D20" i="1"/>
  <c r="D15" i="1"/>
  <c r="F16" i="1" l="1"/>
  <c r="H16" i="1" s="1"/>
  <c r="L16" i="1" s="1"/>
  <c r="E16" i="1"/>
  <c r="G16" i="1" s="1"/>
  <c r="I16" i="1" s="1"/>
  <c r="M16" i="1" s="1"/>
  <c r="F14" i="1"/>
  <c r="H14" i="1" s="1"/>
  <c r="L14" i="1" s="1"/>
  <c r="E14" i="1"/>
  <c r="G14" i="1" s="1"/>
  <c r="I14" i="1" s="1"/>
  <c r="M14" i="1" s="1"/>
  <c r="E15" i="1"/>
  <c r="G15" i="1" s="1"/>
  <c r="I15" i="1" s="1"/>
  <c r="M15" i="1" s="1"/>
  <c r="F15" i="1"/>
  <c r="H15" i="1" s="1"/>
  <c r="L15" i="1" s="1"/>
  <c r="F20" i="1"/>
  <c r="H20" i="1" s="1"/>
  <c r="L20" i="1" s="1"/>
  <c r="E20" i="1"/>
  <c r="G20" i="1" s="1"/>
  <c r="I20" i="1" s="1"/>
  <c r="M20" i="1" s="1"/>
  <c r="F13" i="1"/>
  <c r="E13" i="1"/>
  <c r="G13" i="1" s="1"/>
  <c r="F18" i="1"/>
  <c r="H18" i="1" s="1"/>
  <c r="L18" i="1" s="1"/>
  <c r="E18" i="1"/>
  <c r="G18" i="1" s="1"/>
  <c r="I18" i="1" s="1"/>
  <c r="M18" i="1" s="1"/>
  <c r="F23" i="1"/>
  <c r="H23" i="1" s="1"/>
  <c r="L23" i="1" s="1"/>
  <c r="E23" i="1"/>
  <c r="G23" i="1" s="1"/>
  <c r="I23" i="1" s="1"/>
  <c r="M23" i="1" s="1"/>
  <c r="F21" i="1"/>
  <c r="H21" i="1" s="1"/>
  <c r="L21" i="1" s="1"/>
  <c r="E21" i="1"/>
  <c r="G21" i="1" s="1"/>
  <c r="I21" i="1" s="1"/>
  <c r="M21" i="1" s="1"/>
  <c r="F19" i="1"/>
  <c r="H19" i="1" s="1"/>
  <c r="L19" i="1" s="1"/>
  <c r="E19" i="1"/>
  <c r="G19" i="1" s="1"/>
  <c r="I19" i="1" s="1"/>
  <c r="M19" i="1" s="1"/>
  <c r="F24" i="1"/>
  <c r="H24" i="1" s="1"/>
  <c r="L24" i="1" s="1"/>
  <c r="E24" i="1"/>
  <c r="G24" i="1" s="1"/>
  <c r="I24" i="1" s="1"/>
  <c r="M24" i="1" s="1"/>
  <c r="E17" i="1"/>
  <c r="G17" i="1" s="1"/>
  <c r="I17" i="1" s="1"/>
  <c r="M17" i="1" s="1"/>
  <c r="F17" i="1"/>
  <c r="H17" i="1" s="1"/>
  <c r="L17" i="1" s="1"/>
  <c r="E22" i="1"/>
  <c r="G22" i="1" s="1"/>
  <c r="I22" i="1" s="1"/>
  <c r="M22" i="1" s="1"/>
  <c r="F22" i="1"/>
  <c r="H22" i="1" s="1"/>
  <c r="L22" i="1" s="1"/>
  <c r="I13" i="1" l="1"/>
  <c r="G25" i="1"/>
  <c r="H13" i="1"/>
  <c r="F25" i="1"/>
  <c r="L13" i="1" l="1"/>
  <c r="L25" i="1" s="1"/>
  <c r="H25" i="1"/>
  <c r="M13" i="1"/>
  <c r="M25" i="1" s="1"/>
  <c r="I25" i="1"/>
</calcChain>
</file>

<file path=xl/sharedStrings.xml><?xml version="1.0" encoding="utf-8"?>
<sst xmlns="http://schemas.openxmlformats.org/spreadsheetml/2006/main" count="47" uniqueCount="38">
  <si>
    <t>Municipality</t>
  </si>
  <si>
    <t>City of Van Alstyne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</si>
  <si>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</si>
  <si>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</si>
  <si>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</si>
  <si>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</si>
  <si>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</si>
  <si>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</si>
  <si>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</si>
  <si>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</si>
  <si>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</si>
  <si>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</si>
  <si>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</si>
  <si>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</si>
  <si>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</si>
  <si>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</si>
  <si>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</si>
  <si>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</si>
  <si>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</si>
  <si>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</si>
  <si>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</si>
  <si>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</si>
  <si>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</si>
  <si>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</si>
  <si>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</si>
  <si>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</si>
  <si>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Government</t>
  </si>
  <si>
    <t>Development</t>
  </si>
  <si>
    <t>Police</t>
  </si>
  <si>
    <t>Fire and Police</t>
  </si>
  <si>
    <t>Communications</t>
  </si>
  <si>
    <t>Library</t>
  </si>
  <si>
    <t>Parks &amp; Cemetery</t>
  </si>
  <si>
    <t>Streets and Maintenance</t>
  </si>
  <si>
    <t>Municipal Court</t>
  </si>
  <si>
    <t>Museum</t>
  </si>
  <si>
    <t>Events</t>
  </si>
  <si>
    <t>Senior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</si>
</sst>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6874D8A9-3A56-479A-89E7-4B7475D2AB8E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3B3C-6E99-4EC5-AA66-BCB11605B038}">
  <sheetPr codeName="Sheet6"/>
  <dimension ref="B1:M28"/>
  <sheetViews>
    <sheetView tabSelected="1" topLeftCell="A7" workbookViewId="0">
      <selection activeCell="K13" sqref="K13:K24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6782</v>
      </c>
      <c r="D3" s="5" t="s">
        <v>3</v>
      </c>
    </row>
    <row r="4" spans="2:13" x14ac:dyDescent="0.65">
      <c r="B4" s="3" t="s">
        <v>4</v>
      </c>
      <c r="C4" s="7">
        <v>2.85</v>
      </c>
      <c r="D4" s="5" t="s">
        <v>5</v>
      </c>
    </row>
    <row r="5" spans="2:13" x14ac:dyDescent="0.65">
      <c r="B5" s="3" t="s">
        <v>6</v>
      </c>
      <c r="C5" s="6">
        <v>2380</v>
      </c>
      <c r="D5" s="5" t="s">
        <v>7</v>
      </c>
    </row>
    <row r="6" spans="2:13" x14ac:dyDescent="0.65">
      <c r="B6" s="3" t="s">
        <v>8</v>
      </c>
      <c r="C6" s="6">
        <v>1306</v>
      </c>
      <c r="D6" s="5" t="s">
        <v>9</v>
      </c>
    </row>
    <row r="8" spans="2:13" x14ac:dyDescent="0.65">
      <c r="B8" s="8" t="s">
        <v>10</v>
      </c>
      <c r="C8" s="9">
        <f>ROUND(C3/(C3+C6),3)</f>
        <v>0.83899999999999997</v>
      </c>
    </row>
    <row r="9" spans="2:13" x14ac:dyDescent="0.65">
      <c r="B9" s="8" t="s">
        <v>11</v>
      </c>
      <c r="C9" s="10">
        <f>1-C8</f>
        <v>0.16100000000000003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2133424</v>
      </c>
      <c r="D13" s="24">
        <f>$C$8</f>
        <v>0.83899999999999997</v>
      </c>
      <c r="E13" s="24">
        <f>1-D13</f>
        <v>0.16100000000000003</v>
      </c>
      <c r="F13" s="23">
        <f>$C13*D13</f>
        <v>1789942.736</v>
      </c>
      <c r="G13" s="23">
        <f>$C13*E13</f>
        <v>343481.26400000008</v>
      </c>
      <c r="H13" s="23">
        <f>F13/$C$5</f>
        <v>752.07677983193275</v>
      </c>
      <c r="I13" s="23">
        <f>G13/$C$6</f>
        <v>263.00249923430329</v>
      </c>
      <c r="J13" s="25">
        <v>0.1</v>
      </c>
      <c r="K13" s="25">
        <v>0.1</v>
      </c>
      <c r="L13" s="23">
        <f>H13*J13</f>
        <v>75.207677983193278</v>
      </c>
      <c r="M13" s="23">
        <f t="shared" ref="M13:M24" si="0">I13*K13</f>
        <v>26.300249923430329</v>
      </c>
    </row>
    <row r="14" spans="2:13" x14ac:dyDescent="0.65">
      <c r="B14" s="22" t="s">
        <v>27</v>
      </c>
      <c r="C14" s="23">
        <v>1597614</v>
      </c>
      <c r="D14" s="24">
        <f t="shared" ref="D14:D24" si="1">$C$8</f>
        <v>0.83899999999999997</v>
      </c>
      <c r="E14" s="24">
        <f t="shared" ref="E14:E24" si="2">1-D14</f>
        <v>0.16100000000000003</v>
      </c>
      <c r="F14" s="23">
        <f t="shared" ref="F14:G24" si="3">$C14*D14</f>
        <v>1340398.1459999999</v>
      </c>
      <c r="G14" s="23">
        <f t="shared" si="3"/>
        <v>257215.85400000005</v>
      </c>
      <c r="H14" s="23">
        <f t="shared" ref="H14:H24" si="4">F14/$C$5</f>
        <v>563.19249831932768</v>
      </c>
      <c r="I14" s="23">
        <f t="shared" ref="I14:I24" si="5">G14/$C$6</f>
        <v>196.94935222052072</v>
      </c>
      <c r="J14" s="25">
        <v>0.2</v>
      </c>
      <c r="K14" s="25">
        <v>0.2</v>
      </c>
      <c r="L14" s="23">
        <f>H14*J14</f>
        <v>112.63849966386555</v>
      </c>
      <c r="M14" s="23">
        <f t="shared" si="0"/>
        <v>39.389870444104147</v>
      </c>
    </row>
    <row r="15" spans="2:13" x14ac:dyDescent="0.65">
      <c r="B15" s="22" t="s">
        <v>28</v>
      </c>
      <c r="C15" s="23">
        <v>2630706</v>
      </c>
      <c r="D15" s="24">
        <f t="shared" si="1"/>
        <v>0.83899999999999997</v>
      </c>
      <c r="E15" s="24">
        <f t="shared" si="2"/>
        <v>0.16100000000000003</v>
      </c>
      <c r="F15" s="23">
        <f t="shared" si="3"/>
        <v>2207162.3339999998</v>
      </c>
      <c r="G15" s="23">
        <f t="shared" si="3"/>
        <v>423543.66600000008</v>
      </c>
      <c r="H15" s="23">
        <f t="shared" si="4"/>
        <v>927.37913193277302</v>
      </c>
      <c r="I15" s="23">
        <f t="shared" si="5"/>
        <v>324.3060229709036</v>
      </c>
      <c r="J15" s="25">
        <v>0.4</v>
      </c>
      <c r="K15" s="25">
        <v>0.4</v>
      </c>
      <c r="L15" s="23">
        <f t="shared" ref="L15:L24" si="6">H15*J15</f>
        <v>370.95165277310923</v>
      </c>
      <c r="M15" s="23">
        <f t="shared" si="0"/>
        <v>129.72240918836144</v>
      </c>
    </row>
    <row r="16" spans="2:13" x14ac:dyDescent="0.65">
      <c r="B16" s="22" t="s">
        <v>29</v>
      </c>
      <c r="C16" s="23">
        <v>2078583</v>
      </c>
      <c r="D16" s="24">
        <f t="shared" si="1"/>
        <v>0.83899999999999997</v>
      </c>
      <c r="E16" s="24">
        <f t="shared" si="2"/>
        <v>0.16100000000000003</v>
      </c>
      <c r="F16" s="23">
        <f t="shared" si="3"/>
        <v>1743931.1369999999</v>
      </c>
      <c r="G16" s="23">
        <f t="shared" si="3"/>
        <v>334651.86300000007</v>
      </c>
      <c r="H16" s="23">
        <f t="shared" si="4"/>
        <v>732.74417521008399</v>
      </c>
      <c r="I16" s="23">
        <f t="shared" si="5"/>
        <v>256.24185528330787</v>
      </c>
      <c r="J16" s="25">
        <v>0.4</v>
      </c>
      <c r="K16" s="25">
        <v>0.4</v>
      </c>
      <c r="L16" s="23">
        <f t="shared" si="6"/>
        <v>293.09767008403361</v>
      </c>
      <c r="M16" s="23">
        <f t="shared" si="0"/>
        <v>102.49674211332315</v>
      </c>
    </row>
    <row r="17" spans="2:13" x14ac:dyDescent="0.65">
      <c r="B17" s="22" t="s">
        <v>30</v>
      </c>
      <c r="C17" s="23">
        <v>363844</v>
      </c>
      <c r="D17" s="24">
        <f t="shared" si="1"/>
        <v>0.83899999999999997</v>
      </c>
      <c r="E17" s="24">
        <f t="shared" si="2"/>
        <v>0.16100000000000003</v>
      </c>
      <c r="F17" s="23">
        <f t="shared" si="3"/>
        <v>305265.11599999998</v>
      </c>
      <c r="G17" s="23">
        <f t="shared" si="3"/>
        <v>58578.884000000013</v>
      </c>
      <c r="H17" s="23">
        <f t="shared" si="4"/>
        <v>128.2626537815126</v>
      </c>
      <c r="I17" s="23">
        <f t="shared" si="5"/>
        <v>44.853663093415015</v>
      </c>
      <c r="J17" s="25">
        <v>0.1</v>
      </c>
      <c r="K17" s="25">
        <v>0.1</v>
      </c>
      <c r="L17" s="23">
        <f t="shared" si="6"/>
        <v>12.826265378151261</v>
      </c>
      <c r="M17" s="23">
        <f t="shared" si="0"/>
        <v>4.4853663093415017</v>
      </c>
    </row>
    <row r="18" spans="2:13" x14ac:dyDescent="0.65">
      <c r="B18" s="22" t="s">
        <v>31</v>
      </c>
      <c r="C18" s="23">
        <v>541575</v>
      </c>
      <c r="D18" s="24">
        <f t="shared" si="1"/>
        <v>0.83899999999999997</v>
      </c>
      <c r="E18" s="24">
        <f t="shared" si="2"/>
        <v>0.16100000000000003</v>
      </c>
      <c r="F18" s="23">
        <f t="shared" si="3"/>
        <v>454381.42499999999</v>
      </c>
      <c r="G18" s="23">
        <f t="shared" si="3"/>
        <v>87193.575000000012</v>
      </c>
      <c r="H18" s="23">
        <f t="shared" si="4"/>
        <v>190.91656512605041</v>
      </c>
      <c r="I18" s="23">
        <f t="shared" si="5"/>
        <v>66.763839969372142</v>
      </c>
      <c r="J18" s="25">
        <v>0.1</v>
      </c>
      <c r="K18" s="25">
        <v>0.1</v>
      </c>
      <c r="L18" s="23">
        <f t="shared" si="6"/>
        <v>19.091656512605041</v>
      </c>
      <c r="M18" s="23">
        <f t="shared" si="0"/>
        <v>6.676383996937215</v>
      </c>
    </row>
    <row r="19" spans="2:13" x14ac:dyDescent="0.65">
      <c r="B19" s="22" t="s">
        <v>32</v>
      </c>
      <c r="C19" s="23">
        <v>691670</v>
      </c>
      <c r="D19" s="24">
        <f t="shared" si="1"/>
        <v>0.83899999999999997</v>
      </c>
      <c r="E19" s="24">
        <f t="shared" si="2"/>
        <v>0.16100000000000003</v>
      </c>
      <c r="F19" s="23">
        <f t="shared" si="3"/>
        <v>580311.13</v>
      </c>
      <c r="G19" s="23">
        <f t="shared" si="3"/>
        <v>111358.87000000002</v>
      </c>
      <c r="H19" s="23">
        <f t="shared" si="4"/>
        <v>243.82820588235293</v>
      </c>
      <c r="I19" s="23">
        <f t="shared" si="5"/>
        <v>85.267128637059741</v>
      </c>
      <c r="J19" s="25">
        <v>0.2</v>
      </c>
      <c r="K19" s="25">
        <v>0.2</v>
      </c>
      <c r="L19" s="23">
        <f t="shared" si="6"/>
        <v>48.765641176470588</v>
      </c>
      <c r="M19" s="23">
        <f t="shared" si="0"/>
        <v>17.053425727411948</v>
      </c>
    </row>
    <row r="20" spans="2:13" x14ac:dyDescent="0.65">
      <c r="B20" s="22" t="s">
        <v>33</v>
      </c>
      <c r="C20" s="23">
        <v>436659</v>
      </c>
      <c r="D20" s="24">
        <f t="shared" si="1"/>
        <v>0.83899999999999997</v>
      </c>
      <c r="E20" s="24">
        <f t="shared" si="2"/>
        <v>0.16100000000000003</v>
      </c>
      <c r="F20" s="23">
        <f t="shared" si="3"/>
        <v>366356.90100000001</v>
      </c>
      <c r="G20" s="23">
        <f t="shared" si="3"/>
        <v>70302.099000000017</v>
      </c>
      <c r="H20" s="23">
        <f t="shared" si="4"/>
        <v>153.93147100840338</v>
      </c>
      <c r="I20" s="23">
        <f t="shared" si="5"/>
        <v>53.83009111791732</v>
      </c>
      <c r="J20" s="25">
        <v>0.2</v>
      </c>
      <c r="K20" s="25">
        <v>0.2</v>
      </c>
      <c r="L20" s="23">
        <f t="shared" si="6"/>
        <v>30.786294201680676</v>
      </c>
      <c r="M20" s="23">
        <f t="shared" si="0"/>
        <v>10.766018223583465</v>
      </c>
    </row>
    <row r="21" spans="2:13" x14ac:dyDescent="0.65">
      <c r="B21" s="22" t="s">
        <v>34</v>
      </c>
      <c r="C21" s="23">
        <v>387339</v>
      </c>
      <c r="D21" s="24">
        <f t="shared" si="1"/>
        <v>0.83899999999999997</v>
      </c>
      <c r="E21" s="24">
        <f t="shared" si="2"/>
        <v>0.16100000000000003</v>
      </c>
      <c r="F21" s="23">
        <f t="shared" si="3"/>
        <v>324977.42099999997</v>
      </c>
      <c r="G21" s="23">
        <f t="shared" si="3"/>
        <v>62361.579000000012</v>
      </c>
      <c r="H21" s="23">
        <f t="shared" si="4"/>
        <v>136.54513487394956</v>
      </c>
      <c r="I21" s="23">
        <f t="shared" si="5"/>
        <v>47.750060490045954</v>
      </c>
      <c r="J21" s="25">
        <v>0.2</v>
      </c>
      <c r="K21" s="25">
        <v>0.2</v>
      </c>
      <c r="L21" s="23">
        <f t="shared" si="6"/>
        <v>27.309026974789916</v>
      </c>
      <c r="M21" s="23">
        <f t="shared" si="0"/>
        <v>9.5500120980091907</v>
      </c>
    </row>
    <row r="22" spans="2:13" x14ac:dyDescent="0.65">
      <c r="B22" s="22" t="s">
        <v>35</v>
      </c>
      <c r="C22" s="23">
        <v>77486</v>
      </c>
      <c r="D22" s="24">
        <f t="shared" si="1"/>
        <v>0.83899999999999997</v>
      </c>
      <c r="E22" s="24">
        <f t="shared" si="2"/>
        <v>0.16100000000000003</v>
      </c>
      <c r="F22" s="23">
        <f t="shared" si="3"/>
        <v>65010.754000000001</v>
      </c>
      <c r="G22" s="23">
        <f t="shared" si="3"/>
        <v>12475.246000000003</v>
      </c>
      <c r="H22" s="23">
        <f t="shared" si="4"/>
        <v>27.315442857142859</v>
      </c>
      <c r="I22" s="23">
        <f t="shared" si="5"/>
        <v>9.5522557427258832</v>
      </c>
      <c r="J22" s="25">
        <v>0.1</v>
      </c>
      <c r="K22" s="25">
        <v>0.1</v>
      </c>
      <c r="L22" s="23">
        <f t="shared" si="6"/>
        <v>2.731544285714286</v>
      </c>
      <c r="M22" s="23">
        <f t="shared" si="0"/>
        <v>0.95522557427258836</v>
      </c>
    </row>
    <row r="23" spans="2:13" x14ac:dyDescent="0.65">
      <c r="B23" s="22" t="s">
        <v>36</v>
      </c>
      <c r="C23" s="23">
        <v>349774</v>
      </c>
      <c r="D23" s="24">
        <f t="shared" si="1"/>
        <v>0.83899999999999997</v>
      </c>
      <c r="E23" s="24">
        <f t="shared" si="2"/>
        <v>0.16100000000000003</v>
      </c>
      <c r="F23" s="23">
        <f t="shared" si="3"/>
        <v>293460.386</v>
      </c>
      <c r="G23" s="23">
        <f t="shared" si="3"/>
        <v>56313.614000000009</v>
      </c>
      <c r="H23" s="23">
        <f t="shared" si="4"/>
        <v>123.3026831932773</v>
      </c>
      <c r="I23" s="23">
        <f t="shared" si="5"/>
        <v>43.119153139356818</v>
      </c>
      <c r="J23" s="25">
        <v>0.1</v>
      </c>
      <c r="K23" s="25">
        <v>0.1</v>
      </c>
      <c r="L23" s="23">
        <f t="shared" si="6"/>
        <v>12.330268319327731</v>
      </c>
      <c r="M23" s="23">
        <f t="shared" si="0"/>
        <v>4.3119153139356818</v>
      </c>
    </row>
    <row r="24" spans="2:13" x14ac:dyDescent="0.65">
      <c r="B24" s="22" t="s">
        <v>37</v>
      </c>
      <c r="C24" s="23">
        <v>55656</v>
      </c>
      <c r="D24" s="24">
        <f t="shared" si="1"/>
        <v>0.83899999999999997</v>
      </c>
      <c r="E24" s="24">
        <f t="shared" si="2"/>
        <v>0.16100000000000003</v>
      </c>
      <c r="F24" s="23">
        <f t="shared" si="3"/>
        <v>46695.383999999998</v>
      </c>
      <c r="G24" s="23">
        <f t="shared" si="3"/>
        <v>8960.6160000000018</v>
      </c>
      <c r="H24" s="23">
        <f t="shared" si="4"/>
        <v>19.619909243697478</v>
      </c>
      <c r="I24" s="23">
        <f t="shared" si="5"/>
        <v>6.8611148545176128</v>
      </c>
      <c r="J24" s="25">
        <v>0.1</v>
      </c>
      <c r="K24" s="25">
        <v>0.1</v>
      </c>
      <c r="L24" s="23">
        <f t="shared" si="6"/>
        <v>1.961990924369748</v>
      </c>
      <c r="M24" s="23">
        <f t="shared" si="0"/>
        <v>0.68611148545176137</v>
      </c>
    </row>
    <row r="25" spans="2:13" x14ac:dyDescent="0.65">
      <c r="B25" s="26" t="s">
        <v>15</v>
      </c>
      <c r="C25" s="27">
        <f>SUM(C13:C24)</f>
        <v>11344330</v>
      </c>
      <c r="D25" s="22"/>
      <c r="E25" s="27"/>
      <c r="F25" s="27">
        <f>SUM(F13:F24)</f>
        <v>9517892.870000001</v>
      </c>
      <c r="G25" s="27">
        <f>SUM(G13:G24)</f>
        <v>1826437.1300000004</v>
      </c>
      <c r="H25" s="27">
        <f>SUM(H13:H24)</f>
        <v>3999.1146512605042</v>
      </c>
      <c r="I25" s="27">
        <f>SUM(I13:I24)</f>
        <v>1398.4970367534461</v>
      </c>
      <c r="L25" s="27">
        <f>SUM(L13:L24)</f>
        <v>1007.6981882773109</v>
      </c>
      <c r="M25" s="27">
        <f>SUM(M13:M24)</f>
        <v>352.39373039816229</v>
      </c>
    </row>
    <row r="26" spans="2:13" x14ac:dyDescent="0.65">
      <c r="L26" s="28"/>
      <c r="M26" s="28"/>
    </row>
    <row r="28" spans="2:13" x14ac:dyDescent="0.65">
      <c r="F28" s="27"/>
      <c r="G2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Van Alstyne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2025-05-29T16:56:44Z</dcterms:created>
  <dcterms:modified xsi:type="dcterms:W3CDTF">2025-05-29T16:56:44Z</dcterms:modified>
</cp:coreProperties>
</file>